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395" windowHeight="5640" tabRatio="814" activeTab="0"/>
  </bookViews>
  <sheets>
    <sheet name="Výkaz výměr" sheetId="1" r:id="rId1"/>
    <sheet name="KZP" sheetId="2" r:id="rId2"/>
    <sheet name="KZP_úseky" sheetId="3" r:id="rId3"/>
    <sheet name="Lesní pozemky" sheetId="4" r:id="rId4"/>
  </sheets>
  <definedNames>
    <definedName name="_xlnm._FilterDatabase" localSheetId="0" hidden="1">'Výkaz výměr'!$A$29:$F$321</definedName>
    <definedName name="_xlnm.Print_Titles" localSheetId="2">'KZP_úseky'!$4:$60</definedName>
    <definedName name="_xlnm.Print_Area" localSheetId="1">'KZP'!$A$1:$F$200</definedName>
    <definedName name="_xlnm.Print_Area" localSheetId="2">'KZP_úseky'!$A$1:$F$92</definedName>
    <definedName name="_xlnm.Print_Area" localSheetId="0">'Výkaz výměr'!$A$1:$F$386</definedName>
  </definedNames>
  <calcPr fullCalcOnLoad="1"/>
</workbook>
</file>

<file path=xl/sharedStrings.xml><?xml version="1.0" encoding="utf-8"?>
<sst xmlns="http://schemas.openxmlformats.org/spreadsheetml/2006/main" count="764" uniqueCount="244">
  <si>
    <t>datum kontroly</t>
  </si>
  <si>
    <t>kontrola před nasunutím do chráničky (distanční objímky po 1,5m)</t>
  </si>
  <si>
    <t>Tento dokument je v průběhu provádění stavby nedílnou součástí stavebního deníku!!!</t>
  </si>
  <si>
    <t xml:space="preserve">staničení  km, m </t>
  </si>
  <si>
    <t>SV Benátky n. Jizerou, cementace řadu DN 500, Jiřice</t>
  </si>
  <si>
    <r>
      <t xml:space="preserve">zaříznout OC300 cca 200mm od stěny, navařit přírubu PN16, vyčištění a </t>
    </r>
    <r>
      <rPr>
        <b/>
        <sz val="10"/>
        <rFont val="Arial"/>
        <family val="2"/>
      </rPr>
      <t>cementace OC300 dl. 0,8m a FFR 300/150</t>
    </r>
    <r>
      <rPr>
        <sz val="10"/>
        <rFont val="Arial"/>
        <family val="0"/>
      </rPr>
      <t xml:space="preserve"> (nutno provést v průběhu 1 dne a provizorně zaslepit zapůjčenou X-přírubou DN300)</t>
    </r>
  </si>
  <si>
    <t>kontrola podsypu, obsypu LT300</t>
  </si>
  <si>
    <t>vizuální kontrola vnitřku potrubí LT300 dl. 11m před kompletací</t>
  </si>
  <si>
    <t>kontrola kvality opravy betonové komunikace</t>
  </si>
  <si>
    <t>uskladnění šoupěte DN500 v areálu objednatele</t>
  </si>
  <si>
    <t>výplň původního odkalení betonem</t>
  </si>
  <si>
    <t>vstupní jáma/šachta</t>
  </si>
  <si>
    <t>A700</t>
  </si>
  <si>
    <t>vyčištění šachty, řádné ukotvení žebříku a zapravení nového prostupu</t>
  </si>
  <si>
    <t>A701</t>
  </si>
  <si>
    <t>kontrola pokládky potrubí a opravy armatur (odvzdušnění, odkalení)</t>
  </si>
  <si>
    <t>zazdění prostupových oken v šachtě, zapravení prostupů původních potrubí a mezikruží u LT100, vyčištění šachty</t>
  </si>
  <si>
    <t xml:space="preserve">od staničení  </t>
  </si>
  <si>
    <t>do staničení</t>
  </si>
  <si>
    <t>zkušební tlak, doba tlakové zkoušky, pokles</t>
  </si>
  <si>
    <t>vyhoví / nevyhoví</t>
  </si>
  <si>
    <t>vnitřní cementace sváru vstupního otvoru do OC500</t>
  </si>
  <si>
    <t>osazení skruže v místě poklopu šoupěte, osazení poklopu</t>
  </si>
  <si>
    <t>kontrola provozuschopnosti zemní teleskopické soupravy</t>
  </si>
  <si>
    <t>popis kontrolovaných zařízení</t>
  </si>
  <si>
    <t>vizuální kontrola sváru a defektoskopická zkouška v 10 % celkové délky svarových spojů</t>
  </si>
  <si>
    <t>počet ks</t>
  </si>
  <si>
    <t>popis</t>
  </si>
  <si>
    <t>datum převzetí</t>
  </si>
  <si>
    <t>podpis přebírajícího</t>
  </si>
  <si>
    <t>popis kontroly</t>
  </si>
  <si>
    <t>tl. cementové vrstvy (mm)</t>
  </si>
  <si>
    <t>asfaltová penetrace a trojnásobná vrstva živičného pásu</t>
  </si>
  <si>
    <t>asfaltová penetrace a trojnásobná vrstva živičného pásu varného kolene DN150</t>
  </si>
  <si>
    <t>vycementování varného kolene DN150</t>
  </si>
  <si>
    <t>A702</t>
  </si>
  <si>
    <t>A703</t>
  </si>
  <si>
    <t>A704</t>
  </si>
  <si>
    <t>A705</t>
  </si>
  <si>
    <t>K701</t>
  </si>
  <si>
    <t>výměna odkalovacího potrubí HD-PE d150</t>
  </si>
  <si>
    <t>vycementování varného kolene DN100</t>
  </si>
  <si>
    <t>K702</t>
  </si>
  <si>
    <t>K703</t>
  </si>
  <si>
    <t>K704</t>
  </si>
  <si>
    <t>A706</t>
  </si>
  <si>
    <t>osazení skruží v místě poklopů šoupat osazení poklopů</t>
  </si>
  <si>
    <t>K705</t>
  </si>
  <si>
    <t>A709</t>
  </si>
  <si>
    <t>2ks plastového studničního poklopu A15 rozměru 600x600mm s ventilační hlavou jištěné 4 nerezovými šrouby</t>
  </si>
  <si>
    <t>dodávka a montáž impregnovaného dřevěného fošnového poklopu rozměrů 1200x1200mm opatřeného dvojnásobnou hydroizolací z modifikovaného asfaltového pásu</t>
  </si>
  <si>
    <t>přetěsnění montážní vložky DN500</t>
  </si>
  <si>
    <t>odbočení věznice</t>
  </si>
  <si>
    <t>vycementování odbočky DN150 vč. vnitřního líce</t>
  </si>
  <si>
    <t>kontrola kompletnosti vystrojení uzlu</t>
  </si>
  <si>
    <t>osazení pryžové manžety pro chráničku</t>
  </si>
  <si>
    <t>Dílčí tlakové zkoušky</t>
  </si>
  <si>
    <t>Kontrola uzávěrů dokončené stavby</t>
  </si>
  <si>
    <t>Seznam předaného materiálu</t>
  </si>
  <si>
    <t>Kontrola vycementování a opravy vstupů do potrubí</t>
  </si>
  <si>
    <t>1. km 0,015 – 0,055 je potrubí vedeno v soukromé zahradě, která nebude stavební činností dotčena,</t>
  </si>
  <si>
    <t>2. km 0,060 – 0,265 zajistí zhotovitel přístup ke vstupním jámám průseky dl. 8m ve vzrostlém lesním porostu stáří 35 let z lesní cesty souběžné s vodovodním potrubím</t>
  </si>
  <si>
    <t>3. km 0,265 – 0,500 je vysázen nový lesní porost (není nutné provádět kácení) a potrubí je snadno dostupné, sazenice stromů budou dočasně přemístěny a poté vráceny na původní místo</t>
  </si>
  <si>
    <t>4. km 0,500 – 1,060 je potrubí uloženo v zemědělských pozemcích, objednatel projednal dotčení pozemků v šíři 10m po sklizni v termínu od XXXXXXXXXXXXXXXX, potrubí podchází rychlostní komunikaci D10 a silnici II. třídy v chráničkách,</t>
  </si>
  <si>
    <t>5. km 1,060 – 1,316 je nezbytné vykácet lesní porost stáří 35 let v koridoru potřebném pro přístup ke vstupním jámám cementace potrubí. Zásahy do lesního porostu zhotovitel v předstihu projedná se správcem lesa, jenž jej písemně odsouhlasí. Případně může zhotovitel provést průseky kolmé na potrubí v délce 13 – 20 m s provizorní přejezdem silničního příkopu po předchozím souhlasu správce komunikace. Upozorňujeme, že pozemek č.p. 484 v KÚ Předměřice nad Jizerou nebude dotčen stavební mechanizací a kácením!</t>
  </si>
  <si>
    <t>10. km 3,070 – 4,165 je potrubí uloženo v zemědělských pozemcích, objednatel projednal dotčení pozemků v šíři 10m po sklizni v termínu od XXXXXXXXXXXXXXXX,</t>
  </si>
  <si>
    <t>11. km 4,165 – 4,268 je potrubí umístěno na okraji lesního porostu. Dále potrubí podchází komunikaci v chráničce</t>
  </si>
  <si>
    <t>12. km 4,284 – 4,450 zajistí zhotovitel přístup ke vstupním jámám průseky dl. 9m potřebné šíře ve vzrostlém lesním porostu stáří 35 let z komunikace souběžné s vodovodním potrubím</t>
  </si>
  <si>
    <t>13. km 4,450 – 4,661 se potrubí vyhýbá zastavěné ploše, je nezbytné vykácet lesní porost stáří 35 let v koridoru potřebném pro přístup ke vstupním jámám cementace potrubí. Zásahy do lesního porostu zhotovitel v předstihu projedná se správcem lesa, jenž jej písemně odsouhlasí</t>
  </si>
  <si>
    <t>6. km 1,340 – 1,591 zajistí zhotovitel přístup ke vstupním jámám průseky dl. 8m potřebné šíře ve vzrostlém lesním porostu stáří 35 let z lesní cesty souběžné s vodovodním potrubím</t>
  </si>
  <si>
    <t>7. km 1,591 – 1,859 je vysázen nový lesní porost (není nutné provádět kácení) a okolí potrubí OC500 je zakryto biologickým odpadem (odřezky větví, apod.), sazenice stromů budou dočasně přemístěny a poté vráceny na původní místo</t>
  </si>
  <si>
    <t>8. km 1,859 – 1,975 zajistí zhotovitel přístup ke vstupním jámám průseky dl. 8m potřebné šíře z lesní cesty souběžné s vodovodním potrubím</t>
  </si>
  <si>
    <t>9. km 1,975 – 3,049 je potrubí uloženo v zemědělských pozemcích, objednatel projednal dotčení pozemků v intervalu 100m přístupovou cestou kolmou na vodovodní potrubí šíře 15m s těmito délkami: st. 2,075 dl 14m, st. 2,175 dl. 15m, st. 2,209 dl. 18m, st. 2,309 dl. 13,5m, st. 2,409 dl. 13m, st. 2,509 dl. 14m, st. 2,609 dl. 13m, st. 2,709 dl. 14m, st. 2,785 dl. 18m, st. 2,885 dl. 14m, st. 2,991 dl. 18m. Dále potrubí podchází komunikaci v chráničce</t>
  </si>
  <si>
    <t>km 4,661 – 6,128 zajistí zhotovitel přístup ke vstupním jámám průseky dl. 9m potřebné šíře ve vzrostlém lesním porostu stáří 35 let z komunikace souběžné s vodovodním potrubím, v KÚ bude cementace provedena z armaturní komory vodojemu a nebude dotčena zpevněná plocha u vodojemu.</t>
  </si>
  <si>
    <t>Délka v lesním pozemku</t>
  </si>
  <si>
    <t>do vstupní jámy/ šachty</t>
  </si>
  <si>
    <t>od vstupní jámy/ šachty</t>
  </si>
  <si>
    <t>dílčí tlaková zkouška vodovou v úseku LT300 tlakem 12 bar</t>
  </si>
  <si>
    <t>revize a oprava šoupěte DN500</t>
  </si>
  <si>
    <t>videoinspekce cementové výstelky</t>
  </si>
  <si>
    <t>vyčištění vysokotlakým vodním paprskem</t>
  </si>
  <si>
    <t>osazení betonového sloupku</t>
  </si>
  <si>
    <t>Čerpací stanice:</t>
  </si>
  <si>
    <t>Venkovní potrubí u ČS:</t>
  </si>
  <si>
    <t>Šachta A701</t>
  </si>
  <si>
    <t>Šachta A702</t>
  </si>
  <si>
    <t>Kalník K701</t>
  </si>
  <si>
    <t>Šachta A703</t>
  </si>
  <si>
    <t>Kalník K702</t>
  </si>
  <si>
    <t>Šachta A704</t>
  </si>
  <si>
    <t>Kalník K703</t>
  </si>
  <si>
    <t>Objekt tlumící komory A705</t>
  </si>
  <si>
    <t>Kalník K704</t>
  </si>
  <si>
    <t>Odbočka ve staničení v km 5,055 pro věznici Jiřice (viz Detail v situaci č. 7)</t>
  </si>
  <si>
    <t>Šachta A706</t>
  </si>
  <si>
    <t>Kalník K705</t>
  </si>
  <si>
    <t>Šachta A709</t>
  </si>
  <si>
    <t>nedestruktivní zkouška tloušťky cementové výstelky (začátek úseku)</t>
  </si>
  <si>
    <t>nedestruktivní zkouška tloušťky cementové výstelky (konec úseku)</t>
  </si>
  <si>
    <t>podpis</t>
  </si>
  <si>
    <t>podpis předávajícího</t>
  </si>
  <si>
    <t>obj.č.</t>
  </si>
  <si>
    <t>Pol. č.</t>
  </si>
  <si>
    <t>Popis dodávek nebo prací:</t>
  </si>
  <si>
    <t>MJ</t>
  </si>
  <si>
    <t>JC</t>
  </si>
  <si>
    <t>vybourat potrubí OC300 z obvodové stěny čerpací stanice tl. 450mm</t>
  </si>
  <si>
    <t>navařit přírubu PN16 (dodávka a montáž)</t>
  </si>
  <si>
    <t>vyčištění a cementace OC300 dl. 0,8m</t>
  </si>
  <si>
    <t>dodávka a montáž FFR 300/150</t>
  </si>
  <si>
    <t>provizorní zaslepení X-přírubou DN300 dodanou formou zápůjčky</t>
  </si>
  <si>
    <t>ks</t>
  </si>
  <si>
    <t>m</t>
  </si>
  <si>
    <t>zaříznout OC300 cca 200mm od stěny</t>
  </si>
  <si>
    <t>kpl</t>
  </si>
  <si>
    <t>dodávka přechodové příruby pro LT300 vč. jištění proti posunu</t>
  </si>
  <si>
    <t>dodávka seku LT300 dl. 800mm</t>
  </si>
  <si>
    <t>zaříznutí a demontáž betonového povrchu tl. 300mm v ploše 10m2</t>
  </si>
  <si>
    <t>hloubení jámy tř. 4 (1,5 x 10 x 2 m)</t>
  </si>
  <si>
    <t>m3</t>
  </si>
  <si>
    <t>dodávka a montáž 1ks hrdlového kolene 45° DN300 vč. jištění (úhel před dodávkou ověřit)</t>
  </si>
  <si>
    <t>dodávka a montáž seku LT300 dl. 4,0m (šikmá část etáže)</t>
  </si>
  <si>
    <t>dodávka a montáž hrdlového kolene 45° z tvárné litiny DN300 vč. Jištění</t>
  </si>
  <si>
    <t>dodávka a montáž seku LT300 dl. 0,4m</t>
  </si>
  <si>
    <t>dodávka a montáž potrubí LT300 s jištěným hrdlovým spojem, pískové lože a obsyp tl. 300mm nad potrubí</t>
  </si>
  <si>
    <t>dílčí tlaková zkouška smontovaného potrubí vodou na 12 barr</t>
  </si>
  <si>
    <t>zásyp se zhutněním</t>
  </si>
  <si>
    <t>oprava betonového povrchu tl. 200mm betonem C30/37 s gletováním s protiskluzovou úpravou</t>
  </si>
  <si>
    <t>m2</t>
  </si>
  <si>
    <t>Šachta A700 (viz Detail v situaci č. 1)</t>
  </si>
  <si>
    <t>demontáž a likvidace T-kusu OC500/500, montážní vložky DN500</t>
  </si>
  <si>
    <t>demontáž a přesun šoupěte DN500 k uskladnění v rámci venkovních ploch areálu čerpací stanice</t>
  </si>
  <si>
    <t>dodávka a montáž přechodové příruby pro LT300 vč. jištění proti posunu</t>
  </si>
  <si>
    <t>montáž šoupěte DN300 PN16 (armaturu dodá objednatel)</t>
  </si>
  <si>
    <t>dodávka a montáž FFR 300/500 PN16 (před dodávkou ověřit tlakovou třídu stávající příruby)</t>
  </si>
  <si>
    <t xml:space="preserve">vyříznutí otvoru do OC500 průměru 150mm a oboustranné přivaření kolene tl. stěny 10mm pro odkalení vč. vycementování, přivaření příruby DN150 PN16 </t>
  </si>
  <si>
    <t>dodávka a montáž TP DN150 dl. 200mm</t>
  </si>
  <si>
    <t>dodávka a montáž seku LT150 dl. 1,2m (odkalovací potrubí)</t>
  </si>
  <si>
    <t>dodávka a montáž přechodové příruby pro LT150 vč. jištění proti posunu</t>
  </si>
  <si>
    <t>dodávka a montáž přírubového kolene DN150 s otočnými přírubami</t>
  </si>
  <si>
    <t>montáž 1ks šoupě DN150 PN16 pro odkalení (armaturu dodá objednatel)</t>
  </si>
  <si>
    <t>jádrový vývrt stěnou DN200mm a ocelovou stěnou čerpací šachty pro odkalovací potrubí vč. zapravení prostupu</t>
  </si>
  <si>
    <t>vyčištění šachty</t>
  </si>
  <si>
    <t>řádné ukotvení žebříku</t>
  </si>
  <si>
    <t>vymýcení náletové vegetace</t>
  </si>
  <si>
    <t>kompletní demontáž vystrojení šachty (3 vzdušníky, 2 šoupata, OC150)</t>
  </si>
  <si>
    <t>zapravení prostupů potrubí maltou DN100</t>
  </si>
  <si>
    <t>zazdění prostupových oken 0,5 x 0,8m betonovými cihlami a omítnout cementovou maltou</t>
  </si>
  <si>
    <t>zapravení prostupu nového potrubí stěnou cementovou maltou</t>
  </si>
  <si>
    <t>demontáž a likvidace hydrantového a šoupátkového poklopu, zapravení otvorů ve stropě cementovou maltou</t>
  </si>
  <si>
    <t>odříznutí a likvidace odvzdušňovacího T-kusu vč. zaslepovací příruby DN500</t>
  </si>
  <si>
    <t>montáž šoupěte DN100 vč. zemní soupravy a poklopu (armaturu dodá objednatel)</t>
  </si>
  <si>
    <t>dodávka a montáž seku LT 100 dl. 4,0m</t>
  </si>
  <si>
    <t>dodávka a montáž patkové přírubové koleno DN100</t>
  </si>
  <si>
    <t>montáž dvoustupňového zavzdušňovacího a odvzdušňovacího ventilu o.č. 9835 PN16 (armaturu dodá objednatel)</t>
  </si>
  <si>
    <t>vyčistit šachtu</t>
  </si>
  <si>
    <t>srovnat a natřít stávající ocelové sloupky</t>
  </si>
  <si>
    <t>dodávka a montáž přechodové příruby pro LT100 vč. jištění proti posunu</t>
  </si>
  <si>
    <t>svislý přesun výkopku</t>
  </si>
  <si>
    <t>hloubení jámy tř. 4 (2,5 x 4 x 2,5 m)</t>
  </si>
  <si>
    <t>Dílčí výkaz výměr zpracovaný objednatelem</t>
  </si>
  <si>
    <t>Upozornění:</t>
  </si>
  <si>
    <t>hloubení jámy tř. 4 (2,5 x 6 x 2,5 m)</t>
  </si>
  <si>
    <t>demontáž a likvidace potrubí OC150 dl. 9m, 2ks armatur, hydrantu</t>
  </si>
  <si>
    <t>demontáž a likvidace hydrantového a šoupátkového poklopu</t>
  </si>
  <si>
    <t>vyčištění čerpací šachty DN1000</t>
  </si>
  <si>
    <t>odříznutí a likvidace odkalovacího potrubí</t>
  </si>
  <si>
    <t>montáž šoupěte DN150 vč. zemní soupravy a poklopu (armaturu dodá objednatel)</t>
  </si>
  <si>
    <t>dodávka a montáž lemového nákružku d160 s přírubou</t>
  </si>
  <si>
    <t>dodávka a montáž elektrospojky d160 SDR11</t>
  </si>
  <si>
    <t>dodávka a montáž elektrokoleno 45° d160 SDR11</t>
  </si>
  <si>
    <t>demontáž a likvidace potrubí OC150 dl. 7m, 2ks armatur, hydrantu</t>
  </si>
  <si>
    <t>demontáž a likvidace potrubí OC500 dl. 1,5m odbočující k tlakové nádrži</t>
  </si>
  <si>
    <t>odříznutí a likvidace odbočky T-kusu OC500/500</t>
  </si>
  <si>
    <t>dodávka a přeplátování otvoru s přesahem min 100mm a provedení sváru, přeplátování provedeno ocelí tl. 10mm uvnitř s cementovou výstelkou</t>
  </si>
  <si>
    <t>zhotovení otvoru do OC500 a navaření odbočky DN150 s přírubou PN16 vč. vycementování</t>
  </si>
  <si>
    <t>seříznutí OC300, navaření příruby DN300 PN10</t>
  </si>
  <si>
    <t>vyčištění chráničky OC300</t>
  </si>
  <si>
    <t>dodávka a montáž potrubí LT 150 C100</t>
  </si>
  <si>
    <t>zámkové spoje hrdel LT150</t>
  </si>
  <si>
    <t>kluzná objímka RACI, TYP F/G, pr. 157-183mm, výška 41mm</t>
  </si>
  <si>
    <t>dodávka a montáž potrubí HD-PE100 d160 SDR11</t>
  </si>
  <si>
    <t>dodávka a montáž přírubové redukce RP DN300/150 PN10</t>
  </si>
  <si>
    <t>dodávka a montáž T-kus elektrotvarovka d160/160 SDR11</t>
  </si>
  <si>
    <t>dodávka a montáž lemového nákružku s přírubou DN150</t>
  </si>
  <si>
    <t>dodávka a montáž redukované příruby DN150/100 PN16</t>
  </si>
  <si>
    <t>dodávka a montáž pryžové ukončovací manžety chráničky (OC300/LT150)</t>
  </si>
  <si>
    <t>dodávka a montáž přechodové příruby DN150 s jištěním</t>
  </si>
  <si>
    <t>dodávka a montáž elektrospojek d160 SDR11</t>
  </si>
  <si>
    <t>proplach a dezinfekce DN150</t>
  </si>
  <si>
    <t>dílčí tlaková zkouška smontovaného potrubí DN150 vodou na 10 barr</t>
  </si>
  <si>
    <t>vyplnění mezikruží chrániček OC500 a OC300 betonem C12/15</t>
  </si>
  <si>
    <t>kompletní demontáž vystrojení šachty (5 vzdušníků, 2 šoupata, OC150)</t>
  </si>
  <si>
    <t>demontáž a likvidace betonových skruží</t>
  </si>
  <si>
    <t>demontáž a likvidace 2 hydrantových a 2 šoupátkového poklopů, zapravení otvorů ve stropě cementovou maltou</t>
  </si>
  <si>
    <t>odříznutí a likvidace odvzdušňovacího T-kusu vč. zaslepovací příruby DN300</t>
  </si>
  <si>
    <t>dodávka a montáž X-kusu DN100</t>
  </si>
  <si>
    <t>podkladní blok pro vzdušník</t>
  </si>
  <si>
    <t>dodávka a montáž plastového studničního poklopu A15 rozměru 600x600mm s ventilační hlavou jištěné 4 nerezovými šrouby, kotveno nerez spojovacímm ke vstupnímu komínu</t>
  </si>
  <si>
    <t>demontáž a likvidace potrubí OC150 dl. 11m, 4ks armatur, 2ks hydrantu</t>
  </si>
  <si>
    <t>kompletní demontáž potrubí vzdušníku OC150 a OC80 dl. 3m, 1 vzdušník</t>
  </si>
  <si>
    <t>vyčistit šachtu 6,0 x 6,0m</t>
  </si>
  <si>
    <t>dodávka a montáž impregnovaného dřevěného fošnového poklopu rozměrů 1200x1200mm opatřeného dvojnásobnou hydroizolací z modifikovaného asfaltového pásu</t>
  </si>
  <si>
    <t>Obecné dodávky a práce</t>
  </si>
  <si>
    <t>čištění potrubí VPP 500 barr vč. likvidace odpadu</t>
  </si>
  <si>
    <t>revize šoupěte DN500</t>
  </si>
  <si>
    <t>dodávka a přeplátování otvoru odvzdušnění s přesahem min 100mm a provedení sváru, přeplátování ocelí tl. 10mm uvnitř s cementový mlékem a otvorem s navařeným kolenem s přírubou DN100 PN16 pro odvzdušení (podrobnosti ve výkresové příloze Detaily a v textové části kapitoly C. Rozsah prací a technické požadavky na provádění, odst. Odbočky)</t>
  </si>
  <si>
    <t>dodávka a přeplátování otvoru pro odkalení s přesahem min 100mm a provedení sváru, přeplátování provedeno ocelí tl. 10mm uvnitř s cementovým mlékem a otvorem s navařeným kolenem s přírubou DN150 PN16 pro odkalení (podrobnosti ve výkresové příloze Detaily a v textové části kapitoly C. Rozsah prací a technické požadavky na provádění, odst. Odbočky)</t>
  </si>
  <si>
    <t>dodávka a přeplátování otvoru DN500 odvzdušnění s přesahem min 100mm a provedení sváru, přeplátování ocelí tl. 10mm uvnitř s cementový mlékem a otvorem s navařeným kolenem s přírubou DN100 PN16 pro odvzdušení (podrobnosti ve výkresové příloze Detaily a v textové části kapitoly C. Rozsah prací a technické požadavky na provádění, odst. Odbočky)</t>
  </si>
  <si>
    <t>dodávka a přeplátování otvoru DN300 odvzdušnění s přesahem min 100mm a provedení sváru, přeplátování ocelí tl. 6mm uvnitř s cementový mlékem a otvorem s navařeným kolenem s přírubou DN100 PN16 pro odvzdušení (podrobnosti ve výkresové příloze Detaily a v textové části kapitoly C. Rozsah prací a technické požadavky na provádění, odst. Odbočky)</t>
  </si>
  <si>
    <t>dodávka a přeplátování otvoru pro odkalení OC500 s přesahem min 100mm a provedení sváru, přeplátování provedeno ocelí tl. 10mm uvnitř s cementovým mlékem a otvorem s navařeným kolenem s přírubou DN150 PN16 pro odkalení (podrobnosti ve výkresové příloze Detaily a v textové části kapitoly C. Rozsah prací a technické požadavky na provádění, odst. Odbočky)</t>
  </si>
  <si>
    <t>dodávka a přeplátování otvoru pro odkalení OC300 s přesahem min 100mm a provedení sváru, přeplátování provedeno ocelí tl. 10mm uvnitř s cementovým mlékem a otvorem s navařeným kolenem s přírubou DN150 PN16 pro odkalení (podrobnosti ve výkresové příloze Detaily a v textové části kapitoly C. Rozsah prací a technické požadavky na provádění, odst. Odbočky)</t>
  </si>
  <si>
    <t>dodávka a přeplátování otvoru DN500 odvzdušnění s přesahem min 100mm a provedení sváru, přeplátování ocelí tl. 10mm uvnitř s cementový mlékem a otvorem s navařeným sekem dl. 200mm tl. 10mm s přírubou DN100 PN16 pro odvzdušení (podrobnosti ve výkresové příloze Detaily a v textové části kapitoly C. Rozsah prací a technické požadavky na provádění, odst. Odbočky a v textové části kapitoly C. Rozsah prací a technické požadavky na provádění)</t>
  </si>
  <si>
    <t>spojovací materiál přírub vč. plochého těsnění (od DN150 s kovovou vložkou)</t>
  </si>
  <si>
    <t>cementace potrubí tl. 7mm</t>
  </si>
  <si>
    <t>kamerová prohlídka potrubí</t>
  </si>
  <si>
    <t>Celkem Kč</t>
  </si>
  <si>
    <t>Množství</t>
  </si>
  <si>
    <t>soubor</t>
  </si>
  <si>
    <t>nedestruktivní defektoskopická zkouška v 10 % celkové délky svarových spojů</t>
  </si>
  <si>
    <t>opravy izolací potrubí v místech vstupních otvorů a odboček z 3 vrstev modifikovaných asfaltů typu SBS</t>
  </si>
  <si>
    <t>proplach a dezinfekce potrubí</t>
  </si>
  <si>
    <t>krácený rozbor vody se stanovením hliníku</t>
  </si>
  <si>
    <t>vytýčení podzemních sítí a zařízení</t>
  </si>
  <si>
    <t>geodetické zaměření</t>
  </si>
  <si>
    <t>dodávka a montáž betonového sloupu 150x150mm dl. 2,8m vč. orientační tabulky u vstupních jam pro cementaci do betonu C12/15</t>
  </si>
  <si>
    <t>osazení původní skruže v místě nového šoupěte, podbetonování poklopu, vysypání plaveným kačírkem</t>
  </si>
  <si>
    <t>vstupní jámy pro cementaci (skrývka ornice/hrabanky, hloubení, svislý přesun, zásyp se zhutněním, rozprostření ornice/hrabanky, atd.)</t>
  </si>
  <si>
    <t>Cena celkem s DPH</t>
  </si>
  <si>
    <t>DPH 21%</t>
  </si>
  <si>
    <t>Rekapitulace rozpočtu</t>
  </si>
  <si>
    <t>Položkový rozpočet výše neuvedených dodávek a prací:</t>
  </si>
  <si>
    <t>Cena celkem bez DPH dle výše uvedených položek</t>
  </si>
  <si>
    <t>Cena celkem bez DPH dle níže uvedených položek</t>
  </si>
  <si>
    <t>Položkový rozpočet</t>
  </si>
  <si>
    <t>Cena celkem jinde neuvedených dodávek a prací bez DPH</t>
  </si>
  <si>
    <t>demontáž a likvidace potrubí OC300 a OC500</t>
  </si>
  <si>
    <r>
      <t xml:space="preserve">Zhotovitel doplní pod položkový rozpočet svůj podrobný položkový rozpočet pro ostatní dodávky a práce níže neuvedené, avšak požadované zadávací dokumentací!
Některé položky ve sloupci JC jsou propojeny u totožných dodávek a prací (je uvedeno číslo </t>
    </r>
    <r>
      <rPr>
        <b/>
        <sz val="10"/>
        <rFont val="Arial"/>
        <family val="2"/>
      </rPr>
      <t>0,00</t>
    </r>
    <r>
      <rPr>
        <b/>
        <sz val="10"/>
        <color indexed="10"/>
        <rFont val="Arial"/>
        <family val="2"/>
      </rPr>
      <t xml:space="preserve">), JC se při vložení do </t>
    </r>
    <r>
      <rPr>
        <b/>
        <sz val="10"/>
        <color indexed="44"/>
        <rFont val="Arial"/>
        <family val="2"/>
      </rPr>
      <t>světle modré buňky</t>
    </r>
    <r>
      <rPr>
        <b/>
        <sz val="10"/>
        <color indexed="10"/>
        <rFont val="Arial"/>
        <family val="2"/>
      </rPr>
      <t xml:space="preserve"> zobrazí automaticky a vypočte se Celkem Kč. Před podáním cenové nabídky ověřte, že všechny položky mají uvedenu JC a Celkem Kč! Předvyplněnou JC (</t>
    </r>
    <r>
      <rPr>
        <b/>
        <sz val="10"/>
        <rFont val="Arial"/>
        <family val="2"/>
      </rPr>
      <t>0,00</t>
    </r>
    <r>
      <rPr>
        <b/>
        <sz val="10"/>
        <color indexed="10"/>
        <rFont val="Arial"/>
        <family val="2"/>
      </rPr>
      <t>) lze měnit v případě uvedení odlišné JC pro každou položku zvlášť.</t>
    </r>
  </si>
  <si>
    <t>zařízení staveniště, zábrany proti pádu, pažení jam, provizorní utěsňování potrubí, výkopová povolení, povolení kácení dřevin, zajištění souhlasu vlastníků pozemků a uživatelů k dokončenému dílu</t>
  </si>
  <si>
    <t>celková tlaková zkouška potrubí vodou tlakem 8 barr (vodu dodá objednatel)</t>
  </si>
  <si>
    <t>dílčí tlakové zkoušky potrubí vodou tlakem 8 barr vč. zabezpečení konců potrubí</t>
  </si>
  <si>
    <t>pořez stromů a nakrácení D350mm (plochu zvolí zhotovitel dle použité technologie)</t>
  </si>
  <si>
    <t>ubourání 100mm nesoudržné části vstupního komínu</t>
  </si>
  <si>
    <t>vyzdění z betonových cihel tl. 150mm</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</si>
</sst>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 numFmtId="174" formatCode="0.0000"/>
    <numFmt numFmtId="175" formatCode="&quot;Yes&quot;;&quot;Yes&quot;;&quot;No&quot;"/>
    <numFmt numFmtId="176" formatCode="&quot;True&quot;;&quot;True&quot;;&quot;False&quot;"/>
    <numFmt numFmtId="177" formatCode="&quot;On&quot;;&quot;On&quot;;&quot;Off&quot;"/>
    <numFmt numFmtId="178" formatCode="[$¥€-2]\ #\ ##,000_);[Red]\([$€-2]\ #\ ##,000\)"/>
    <numFmt numFmtId="179" formatCode="[$-405]d\.\ mmmm\ yyyy"/>
    <numFmt numFmtId="180" formatCode="_-* #,##0.00\ [$Kč-405]_-;\-* #,##0.00\ [$Kč-405]_-;_-* &quot;-&quot;??\ [$Kč-405]_-;_-@_-"/>
  </numFmts>
  <fonts count="49">
    <font>
      <sz val="10"/>
      <name val="Arial"/>
      <family val="0"/>
    </font>
    <font>
      <b/>
      <sz val="12"/>
      <name val="Arial"/>
      <family val="2"/>
    </font>
    <font>
      <sz val="8"/>
      <name val="Arial"/>
      <family val="2"/>
    </font>
    <font>
      <b/>
      <sz val="10"/>
      <name val="Arial"/>
      <family val="2"/>
    </font>
    <font>
      <b/>
      <sz val="16"/>
      <name val="Arial"/>
      <family val="2"/>
    </font>
    <font>
      <b/>
      <sz val="10"/>
      <color indexed="10"/>
      <name val="Arial"/>
      <family val="2"/>
    </font>
    <font>
      <b/>
      <sz val="10"/>
      <color indexed="4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30"/>
      <name val="Arial"/>
      <family val="2"/>
    </font>
    <font>
      <b/>
      <sz val="12"/>
      <color indexed="10"/>
      <name val="Arial"/>
      <family val="2"/>
    </font>
    <font>
      <sz val="16"/>
      <color indexed="17"/>
      <name val="Arial"/>
      <family val="2"/>
    </font>
    <font>
      <sz val="8"/>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b/>
      <sz val="10"/>
      <color rgb="FF0070C0"/>
      <name val="Arial"/>
      <family val="2"/>
    </font>
    <font>
      <b/>
      <sz val="12"/>
      <color rgb="FFFF0000"/>
      <name val="Arial"/>
      <family val="2"/>
    </font>
    <font>
      <sz val="16"/>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FF0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125">
    <xf numFmtId="0" fontId="0" fillId="0" borderId="0" xfId="0" applyAlignment="1">
      <alignment/>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xf>
    <xf numFmtId="0" fontId="0" fillId="0" borderId="0" xfId="0" applyFont="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Font="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33" borderId="17" xfId="0" applyFill="1" applyBorder="1" applyAlignment="1">
      <alignment horizontal="center" vertical="center"/>
    </xf>
    <xf numFmtId="0" fontId="0" fillId="0" borderId="19" xfId="0" applyFont="1" applyBorder="1" applyAlignment="1">
      <alignment horizontal="center" vertical="center" wrapText="1"/>
    </xf>
    <xf numFmtId="0" fontId="0" fillId="0" borderId="19" xfId="0" applyBorder="1" applyAlignment="1">
      <alignment horizontal="center" vertical="center"/>
    </xf>
    <xf numFmtId="0" fontId="0" fillId="0" borderId="20"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xf>
    <xf numFmtId="0" fontId="0" fillId="0" borderId="20" xfId="0" applyBorder="1" applyAlignment="1">
      <alignment horizontal="center" vertical="center" wrapText="1"/>
    </xf>
    <xf numFmtId="0" fontId="3" fillId="0" borderId="12"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6" xfId="0" applyBorder="1" applyAlignment="1">
      <alignment horizontal="center" vertical="center"/>
    </xf>
    <xf numFmtId="0" fontId="0" fillId="33" borderId="26" xfId="0" applyFill="1" applyBorder="1" applyAlignment="1">
      <alignment horizontal="center" vertical="center"/>
    </xf>
    <xf numFmtId="0" fontId="0" fillId="0" borderId="26" xfId="0" applyFont="1" applyBorder="1" applyAlignment="1">
      <alignment horizontal="center" vertical="center" wrapText="1"/>
    </xf>
    <xf numFmtId="0" fontId="0" fillId="0" borderId="14"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0" xfId="0" applyFont="1" applyAlignment="1">
      <alignment wrapText="1"/>
    </xf>
    <xf numFmtId="0" fontId="0" fillId="0" borderId="0" xfId="0" applyAlignment="1">
      <alignment wrapText="1"/>
    </xf>
    <xf numFmtId="0" fontId="3" fillId="0" borderId="0" xfId="0" applyFont="1" applyAlignment="1">
      <alignment wrapText="1"/>
    </xf>
    <xf numFmtId="0" fontId="45" fillId="0" borderId="0" xfId="0" applyFont="1" applyAlignment="1">
      <alignment/>
    </xf>
    <xf numFmtId="0" fontId="3" fillId="0" borderId="0" xfId="0" applyFont="1" applyAlignment="1">
      <alignment/>
    </xf>
    <xf numFmtId="0" fontId="0" fillId="0" borderId="29" xfId="0" applyBorder="1" applyAlignment="1">
      <alignment/>
    </xf>
    <xf numFmtId="0" fontId="0" fillId="0" borderId="29" xfId="0" applyBorder="1" applyAlignment="1">
      <alignment wrapText="1"/>
    </xf>
    <xf numFmtId="0" fontId="0" fillId="0" borderId="0" xfId="0" applyBorder="1" applyAlignment="1">
      <alignment/>
    </xf>
    <xf numFmtId="0" fontId="46" fillId="0" borderId="0" xfId="0" applyFont="1" applyAlignment="1">
      <alignment/>
    </xf>
    <xf numFmtId="0" fontId="0" fillId="0" borderId="17" xfId="0" applyBorder="1" applyAlignment="1">
      <alignment/>
    </xf>
    <xf numFmtId="0" fontId="0" fillId="0" borderId="17" xfId="0" applyFont="1" applyBorder="1" applyAlignment="1">
      <alignment wrapText="1"/>
    </xf>
    <xf numFmtId="3" fontId="0" fillId="0" borderId="17" xfId="0" applyNumberFormat="1" applyBorder="1" applyAlignment="1">
      <alignment/>
    </xf>
    <xf numFmtId="0" fontId="0" fillId="0" borderId="17" xfId="0" applyFont="1" applyBorder="1" applyAlignment="1">
      <alignment/>
    </xf>
    <xf numFmtId="4" fontId="0" fillId="0" borderId="17" xfId="0" applyNumberFormat="1" applyBorder="1" applyAlignment="1">
      <alignment/>
    </xf>
    <xf numFmtId="0" fontId="0" fillId="34" borderId="17" xfId="0" applyFill="1" applyBorder="1" applyAlignment="1">
      <alignment/>
    </xf>
    <xf numFmtId="0" fontId="0" fillId="34" borderId="17" xfId="0" applyFont="1" applyFill="1" applyBorder="1" applyAlignment="1">
      <alignment wrapText="1"/>
    </xf>
    <xf numFmtId="4" fontId="0" fillId="34" borderId="17" xfId="0" applyNumberFormat="1" applyFill="1" applyBorder="1" applyAlignment="1">
      <alignment/>
    </xf>
    <xf numFmtId="0" fontId="0" fillId="34" borderId="17" xfId="0" applyFont="1" applyFill="1" applyBorder="1" applyAlignment="1">
      <alignment/>
    </xf>
    <xf numFmtId="0" fontId="0" fillId="0" borderId="17" xfId="0" applyBorder="1" applyAlignment="1">
      <alignment wrapText="1"/>
    </xf>
    <xf numFmtId="0" fontId="0" fillId="34" borderId="17" xfId="0" applyFill="1" applyBorder="1" applyAlignment="1">
      <alignment wrapText="1"/>
    </xf>
    <xf numFmtId="0" fontId="0" fillId="0" borderId="17" xfId="0" applyFont="1" applyBorder="1" applyAlignment="1">
      <alignment wrapText="1"/>
    </xf>
    <xf numFmtId="0" fontId="0" fillId="0" borderId="17" xfId="0" applyFont="1" applyFill="1" applyBorder="1" applyAlignment="1">
      <alignment wrapText="1"/>
    </xf>
    <xf numFmtId="0" fontId="0" fillId="0" borderId="17" xfId="0" applyFill="1" applyBorder="1" applyAlignment="1">
      <alignment/>
    </xf>
    <xf numFmtId="0" fontId="0" fillId="0" borderId="17" xfId="0" applyFont="1" applyFill="1" applyBorder="1" applyAlignment="1">
      <alignment/>
    </xf>
    <xf numFmtId="0" fontId="3" fillId="0" borderId="17" xfId="0" applyFont="1" applyBorder="1" applyAlignment="1">
      <alignment wrapText="1"/>
    </xf>
    <xf numFmtId="0" fontId="3" fillId="0" borderId="17" xfId="0" applyFont="1" applyBorder="1" applyAlignment="1">
      <alignment/>
    </xf>
    <xf numFmtId="0" fontId="45" fillId="0" borderId="17" xfId="0" applyFont="1" applyBorder="1" applyAlignment="1">
      <alignment wrapText="1"/>
    </xf>
    <xf numFmtId="0" fontId="45" fillId="0" borderId="30" xfId="0" applyFont="1" applyBorder="1" applyAlignment="1">
      <alignment/>
    </xf>
    <xf numFmtId="0" fontId="0" fillId="0" borderId="30" xfId="0" applyFont="1" applyBorder="1" applyAlignment="1">
      <alignment wrapText="1"/>
    </xf>
    <xf numFmtId="0" fontId="0" fillId="0" borderId="30" xfId="0" applyBorder="1" applyAlignment="1">
      <alignment/>
    </xf>
    <xf numFmtId="180" fontId="0" fillId="0" borderId="30" xfId="0" applyNumberFormat="1" applyBorder="1" applyAlignment="1">
      <alignment/>
    </xf>
    <xf numFmtId="0" fontId="3" fillId="0" borderId="30" xfId="0" applyFont="1" applyBorder="1" applyAlignment="1">
      <alignment wrapText="1"/>
    </xf>
    <xf numFmtId="0" fontId="3" fillId="0" borderId="30" xfId="0" applyFont="1" applyBorder="1" applyAlignment="1">
      <alignment/>
    </xf>
    <xf numFmtId="0" fontId="45" fillId="0" borderId="31" xfId="0" applyFont="1" applyBorder="1" applyAlignment="1">
      <alignment/>
    </xf>
    <xf numFmtId="0" fontId="3" fillId="0" borderId="31" xfId="0" applyFont="1" applyBorder="1" applyAlignment="1">
      <alignment wrapText="1"/>
    </xf>
    <xf numFmtId="0" fontId="3" fillId="0" borderId="31" xfId="0" applyFont="1" applyBorder="1" applyAlignment="1">
      <alignment/>
    </xf>
    <xf numFmtId="0" fontId="45" fillId="0" borderId="32" xfId="0" applyFont="1" applyBorder="1" applyAlignment="1">
      <alignment/>
    </xf>
    <xf numFmtId="0" fontId="0" fillId="0" borderId="32" xfId="0" applyFont="1" applyBorder="1" applyAlignment="1">
      <alignment wrapText="1"/>
    </xf>
    <xf numFmtId="0" fontId="0" fillId="0" borderId="32" xfId="0" applyBorder="1" applyAlignment="1">
      <alignment/>
    </xf>
    <xf numFmtId="180" fontId="0" fillId="0" borderId="32" xfId="0" applyNumberFormat="1" applyBorder="1" applyAlignment="1">
      <alignment/>
    </xf>
    <xf numFmtId="0" fontId="3" fillId="0" borderId="32" xfId="0" applyFont="1" applyBorder="1" applyAlignment="1">
      <alignment wrapText="1"/>
    </xf>
    <xf numFmtId="0" fontId="3" fillId="0" borderId="32" xfId="0" applyFont="1" applyBorder="1" applyAlignment="1">
      <alignment/>
    </xf>
    <xf numFmtId="0" fontId="47" fillId="0" borderId="0" xfId="0" applyFont="1" applyAlignment="1">
      <alignment/>
    </xf>
    <xf numFmtId="4" fontId="0" fillId="2" borderId="17" xfId="0" applyNumberFormat="1" applyFill="1" applyBorder="1" applyAlignment="1" applyProtection="1">
      <alignment/>
      <protection locked="0"/>
    </xf>
    <xf numFmtId="4" fontId="0" fillId="0" borderId="17" xfId="0" applyNumberFormat="1" applyBorder="1" applyAlignment="1" applyProtection="1">
      <alignment/>
      <protection locked="0"/>
    </xf>
    <xf numFmtId="4" fontId="0" fillId="2" borderId="17" xfId="0" applyNumberFormat="1" applyFont="1" applyFill="1" applyBorder="1" applyAlignment="1" applyProtection="1">
      <alignment wrapText="1"/>
      <protection locked="0"/>
    </xf>
    <xf numFmtId="4" fontId="0" fillId="0" borderId="17" xfId="0" applyNumberFormat="1" applyBorder="1" applyAlignment="1" applyProtection="1">
      <alignment wrapText="1"/>
      <protection locked="0"/>
    </xf>
    <xf numFmtId="4" fontId="0" fillId="34" borderId="17" xfId="0" applyNumberFormat="1" applyFill="1" applyBorder="1" applyAlignment="1" applyProtection="1">
      <alignment wrapText="1"/>
      <protection locked="0"/>
    </xf>
    <xf numFmtId="4" fontId="0" fillId="34" borderId="17" xfId="0" applyNumberFormat="1" applyFill="1" applyBorder="1" applyAlignment="1" applyProtection="1">
      <alignment/>
      <protection locked="0"/>
    </xf>
    <xf numFmtId="4" fontId="0" fillId="0" borderId="17" xfId="0" applyNumberFormat="1" applyFont="1" applyBorder="1" applyAlignment="1" applyProtection="1">
      <alignment/>
      <protection locked="0"/>
    </xf>
    <xf numFmtId="0" fontId="0" fillId="0" borderId="17" xfId="0" applyBorder="1" applyAlignment="1" applyProtection="1">
      <alignment/>
      <protection locked="0"/>
    </xf>
    <xf numFmtId="0" fontId="0" fillId="0" borderId="17" xfId="0" applyBorder="1" applyAlignment="1" applyProtection="1">
      <alignment wrapText="1"/>
      <protection locked="0"/>
    </xf>
    <xf numFmtId="0" fontId="48" fillId="33" borderId="0" xfId="0" applyFont="1" applyFill="1" applyAlignment="1">
      <alignment/>
    </xf>
    <xf numFmtId="0" fontId="0" fillId="33" borderId="0" xfId="0" applyFill="1" applyAlignment="1">
      <alignment wrapText="1"/>
    </xf>
    <xf numFmtId="0" fontId="0" fillId="33" borderId="0" xfId="0" applyFill="1" applyAlignment="1">
      <alignment/>
    </xf>
    <xf numFmtId="44" fontId="3" fillId="0" borderId="17" xfId="38" applyFont="1" applyBorder="1" applyAlignment="1">
      <alignment horizontal="right"/>
    </xf>
    <xf numFmtId="180" fontId="3" fillId="0" borderId="17" xfId="0" applyNumberFormat="1" applyFont="1" applyBorder="1" applyAlignment="1">
      <alignment horizontal="right"/>
    </xf>
    <xf numFmtId="0" fontId="45" fillId="0" borderId="17" xfId="0" applyFont="1" applyBorder="1" applyAlignment="1">
      <alignment horizontal="left" wrapText="1"/>
    </xf>
    <xf numFmtId="44" fontId="45" fillId="0" borderId="17" xfId="38" applyFont="1" applyBorder="1" applyAlignment="1">
      <alignment horizontal="right"/>
    </xf>
    <xf numFmtId="180" fontId="3" fillId="0" borderId="31" xfId="0" applyNumberFormat="1" applyFont="1" applyBorder="1" applyAlignment="1">
      <alignment horizontal="right"/>
    </xf>
    <xf numFmtId="44" fontId="45" fillId="0" borderId="30" xfId="38" applyFont="1" applyBorder="1" applyAlignment="1">
      <alignment horizontal="right"/>
    </xf>
    <xf numFmtId="44" fontId="3" fillId="0" borderId="33" xfId="38" applyFont="1" applyBorder="1" applyAlignment="1">
      <alignment horizontal="right"/>
    </xf>
    <xf numFmtId="44" fontId="3" fillId="0" borderId="34" xfId="38" applyFont="1" applyBorder="1" applyAlignment="1">
      <alignment horizontal="right"/>
    </xf>
    <xf numFmtId="44" fontId="3" fillId="0" borderId="20" xfId="38" applyFont="1" applyBorder="1" applyAlignment="1">
      <alignment horizontal="right"/>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173" fontId="0" fillId="0" borderId="36" xfId="0" applyNumberFormat="1" applyBorder="1" applyAlignment="1">
      <alignment horizontal="center" vertical="center"/>
    </xf>
    <xf numFmtId="173" fontId="0" fillId="0" borderId="37" xfId="0" applyNumberFormat="1" applyBorder="1" applyAlignment="1">
      <alignment horizontal="center" vertical="center"/>
    </xf>
    <xf numFmtId="173" fontId="0" fillId="0" borderId="38" xfId="0" applyNumberFormat="1" applyBorder="1" applyAlignment="1">
      <alignment horizontal="center" vertical="center"/>
    </xf>
    <xf numFmtId="0" fontId="0" fillId="0" borderId="3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39" xfId="0" applyFont="1" applyBorder="1" applyAlignment="1">
      <alignment horizontal="center" vertical="center"/>
    </xf>
    <xf numFmtId="0" fontId="1"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86"/>
  <sheetViews>
    <sheetView tabSelected="1" zoomScale="85" zoomScaleNormal="85" zoomScalePageLayoutView="0" workbookViewId="0" topLeftCell="A1">
      <selection activeCell="A1" sqref="A1"/>
    </sheetView>
  </sheetViews>
  <sheetFormatPr defaultColWidth="9.140625" defaultRowHeight="12.75"/>
  <cols>
    <col min="2" max="2" width="75.8515625" style="42" customWidth="1"/>
    <col min="5" max="6" width="13.00390625" style="0" customWidth="1"/>
  </cols>
  <sheetData>
    <row r="1" spans="1:6" ht="20.25">
      <c r="A1" s="93" t="s">
        <v>160</v>
      </c>
      <c r="B1" s="94"/>
      <c r="C1" s="95"/>
      <c r="D1" s="95"/>
      <c r="E1" s="95"/>
      <c r="F1" s="95"/>
    </row>
    <row r="2" spans="1:2" ht="15.75">
      <c r="A2" s="83" t="s">
        <v>161</v>
      </c>
      <c r="B2" s="41"/>
    </row>
    <row r="3" spans="1:6" ht="64.5" customHeight="1">
      <c r="A3" s="98" t="s">
        <v>237</v>
      </c>
      <c r="B3" s="98"/>
      <c r="C3" s="98"/>
      <c r="D3" s="98"/>
      <c r="E3" s="98"/>
      <c r="F3" s="98"/>
    </row>
    <row r="4" ht="12.75">
      <c r="A4" s="44"/>
    </row>
    <row r="5" ht="12.75">
      <c r="A5" s="49" t="s">
        <v>230</v>
      </c>
    </row>
    <row r="6" spans="1:6" ht="12.75">
      <c r="A6" s="68"/>
      <c r="B6" s="69" t="s">
        <v>203</v>
      </c>
      <c r="C6" s="70"/>
      <c r="D6" s="70"/>
      <c r="E6" s="70"/>
      <c r="F6" s="71">
        <f>SUM(F31:F45)</f>
        <v>0</v>
      </c>
    </row>
    <row r="7" spans="1:6" ht="12.75">
      <c r="A7" s="68"/>
      <c r="B7" s="69" t="s">
        <v>82</v>
      </c>
      <c r="C7" s="70"/>
      <c r="D7" s="70"/>
      <c r="E7" s="70"/>
      <c r="F7" s="71">
        <f>SUM(F48:F55)</f>
        <v>0</v>
      </c>
    </row>
    <row r="8" spans="1:6" ht="12.75">
      <c r="A8" s="68"/>
      <c r="B8" s="69" t="s">
        <v>83</v>
      </c>
      <c r="C8" s="70"/>
      <c r="D8" s="70"/>
      <c r="E8" s="70"/>
      <c r="F8" s="71">
        <f>SUM(F58:F69)</f>
        <v>0</v>
      </c>
    </row>
    <row r="9" spans="1:6" ht="12.75">
      <c r="A9" s="68"/>
      <c r="B9" s="69" t="s">
        <v>129</v>
      </c>
      <c r="C9" s="70"/>
      <c r="D9" s="70"/>
      <c r="E9" s="70"/>
      <c r="F9" s="71">
        <f>SUM(F72:F85)</f>
        <v>0</v>
      </c>
    </row>
    <row r="10" spans="1:6" ht="12.75">
      <c r="A10" s="68"/>
      <c r="B10" s="69" t="s">
        <v>84</v>
      </c>
      <c r="C10" s="70"/>
      <c r="D10" s="70"/>
      <c r="E10" s="70"/>
      <c r="F10" s="71">
        <f>SUM(F88:F104)</f>
        <v>0</v>
      </c>
    </row>
    <row r="11" spans="1:6" ht="12.75">
      <c r="A11" s="68"/>
      <c r="B11" s="69" t="s">
        <v>85</v>
      </c>
      <c r="C11" s="70"/>
      <c r="D11" s="70"/>
      <c r="E11" s="70"/>
      <c r="F11" s="71">
        <f>SUM(F107:F125)</f>
        <v>0</v>
      </c>
    </row>
    <row r="12" spans="1:6" ht="12.75">
      <c r="A12" s="68"/>
      <c r="B12" s="69" t="s">
        <v>86</v>
      </c>
      <c r="C12" s="70"/>
      <c r="D12" s="70"/>
      <c r="E12" s="70"/>
      <c r="F12" s="71">
        <f>SUM(F128:F143)</f>
        <v>0</v>
      </c>
    </row>
    <row r="13" spans="1:6" ht="12.75">
      <c r="A13" s="68"/>
      <c r="B13" s="69" t="s">
        <v>87</v>
      </c>
      <c r="C13" s="70"/>
      <c r="D13" s="70"/>
      <c r="E13" s="70"/>
      <c r="F13" s="71">
        <f>SUM(F146:F163)</f>
        <v>0</v>
      </c>
    </row>
    <row r="14" spans="1:6" ht="12.75">
      <c r="A14" s="68"/>
      <c r="B14" s="69" t="s">
        <v>88</v>
      </c>
      <c r="C14" s="70"/>
      <c r="D14" s="70"/>
      <c r="E14" s="70"/>
      <c r="F14" s="71">
        <f>SUM(F166:F180)</f>
        <v>0</v>
      </c>
    </row>
    <row r="15" spans="1:6" ht="12.75">
      <c r="A15" s="68"/>
      <c r="B15" s="69" t="s">
        <v>89</v>
      </c>
      <c r="C15" s="70"/>
      <c r="D15" s="70"/>
      <c r="E15" s="70"/>
      <c r="F15" s="71">
        <f>SUM(F183:F200)</f>
        <v>0</v>
      </c>
    </row>
    <row r="16" spans="1:6" ht="12.75">
      <c r="A16" s="68"/>
      <c r="B16" s="69" t="s">
        <v>90</v>
      </c>
      <c r="C16" s="70"/>
      <c r="D16" s="70"/>
      <c r="E16" s="70"/>
      <c r="F16" s="71">
        <f>SUM(F203:F217)</f>
        <v>0</v>
      </c>
    </row>
    <row r="17" spans="1:6" ht="12.75">
      <c r="A17" s="68"/>
      <c r="B17" s="69" t="s">
        <v>91</v>
      </c>
      <c r="C17" s="70"/>
      <c r="D17" s="70"/>
      <c r="E17" s="70"/>
      <c r="F17" s="71">
        <f>SUM(F220:F222)</f>
        <v>0</v>
      </c>
    </row>
    <row r="18" spans="1:6" ht="12.75">
      <c r="A18" s="68"/>
      <c r="B18" s="69" t="s">
        <v>92</v>
      </c>
      <c r="C18" s="70"/>
      <c r="D18" s="70"/>
      <c r="E18" s="70"/>
      <c r="F18" s="71">
        <f>SUM(F225:F240)</f>
        <v>0</v>
      </c>
    </row>
    <row r="19" spans="1:6" ht="12.75">
      <c r="A19" s="68"/>
      <c r="B19" s="69" t="s">
        <v>93</v>
      </c>
      <c r="C19" s="70"/>
      <c r="D19" s="70"/>
      <c r="E19" s="70"/>
      <c r="F19" s="71">
        <f>SUM(F243:F260)</f>
        <v>0</v>
      </c>
    </row>
    <row r="20" spans="1:6" ht="12.75">
      <c r="A20" s="68"/>
      <c r="B20" s="69" t="s">
        <v>94</v>
      </c>
      <c r="C20" s="70"/>
      <c r="D20" s="70"/>
      <c r="E20" s="70"/>
      <c r="F20" s="71">
        <f>SUM(F263:F288)</f>
        <v>0</v>
      </c>
    </row>
    <row r="21" spans="1:6" ht="12.75">
      <c r="A21" s="68"/>
      <c r="B21" s="69" t="s">
        <v>95</v>
      </c>
      <c r="C21" s="70"/>
      <c r="D21" s="70"/>
      <c r="E21" s="70"/>
      <c r="F21" s="71">
        <f>SUM(F291:F308)</f>
        <v>0</v>
      </c>
    </row>
    <row r="22" spans="1:6" ht="13.5" thickBot="1">
      <c r="A22" s="77"/>
      <c r="B22" s="78" t="s">
        <v>96</v>
      </c>
      <c r="C22" s="79"/>
      <c r="D22" s="79"/>
      <c r="E22" s="79"/>
      <c r="F22" s="80">
        <f>SUM(F311:F321)</f>
        <v>0</v>
      </c>
    </row>
    <row r="23" spans="1:6" ht="12.75">
      <c r="A23" s="74"/>
      <c r="B23" s="75" t="s">
        <v>232</v>
      </c>
      <c r="C23" s="76"/>
      <c r="D23" s="76"/>
      <c r="E23" s="100">
        <f>E323</f>
        <v>0</v>
      </c>
      <c r="F23" s="100"/>
    </row>
    <row r="24" spans="1:6" ht="12.75">
      <c r="A24" s="68"/>
      <c r="B24" s="68" t="s">
        <v>235</v>
      </c>
      <c r="C24" s="73"/>
      <c r="D24" s="73"/>
      <c r="E24" s="101">
        <f>E324</f>
        <v>0</v>
      </c>
      <c r="F24" s="101"/>
    </row>
    <row r="25" spans="1:6" ht="12.75">
      <c r="A25" s="68"/>
      <c r="B25" s="72" t="s">
        <v>229</v>
      </c>
      <c r="C25" s="73"/>
      <c r="D25" s="73"/>
      <c r="E25" s="102">
        <f>SUM(E23:F24)*0.21</f>
        <v>0</v>
      </c>
      <c r="F25" s="96"/>
    </row>
    <row r="26" spans="1:6" ht="13.5" thickBot="1">
      <c r="A26" s="77"/>
      <c r="B26" s="81" t="s">
        <v>228</v>
      </c>
      <c r="C26" s="82"/>
      <c r="D26" s="82"/>
      <c r="E26" s="103">
        <f>SUM(E23:F25)</f>
        <v>0</v>
      </c>
      <c r="F26" s="104"/>
    </row>
    <row r="27" spans="1:2" ht="12.75">
      <c r="A27" s="44"/>
      <c r="B27" s="41"/>
    </row>
    <row r="28" ht="12.75">
      <c r="A28" s="49" t="s">
        <v>234</v>
      </c>
    </row>
    <row r="29" spans="1:6" ht="12.75">
      <c r="A29" s="50" t="s">
        <v>102</v>
      </c>
      <c r="B29" s="59" t="s">
        <v>103</v>
      </c>
      <c r="C29" s="53" t="s">
        <v>217</v>
      </c>
      <c r="D29" s="50" t="s">
        <v>104</v>
      </c>
      <c r="E29" s="50" t="s">
        <v>105</v>
      </c>
      <c r="F29" s="53" t="s">
        <v>216</v>
      </c>
    </row>
    <row r="30" ht="12.75">
      <c r="B30" s="43" t="s">
        <v>203</v>
      </c>
    </row>
    <row r="31" spans="1:6" ht="12.75">
      <c r="A31" s="50">
        <v>1</v>
      </c>
      <c r="B31" s="51" t="s">
        <v>204</v>
      </c>
      <c r="C31" s="52">
        <v>6128</v>
      </c>
      <c r="D31" s="53" t="s">
        <v>112</v>
      </c>
      <c r="E31" s="84"/>
      <c r="F31" s="54">
        <f>C31*E31</f>
        <v>0</v>
      </c>
    </row>
    <row r="32" spans="1:6" ht="12.75">
      <c r="A32" s="50">
        <f>A31+1</f>
        <v>2</v>
      </c>
      <c r="B32" s="51" t="s">
        <v>214</v>
      </c>
      <c r="C32" s="52">
        <v>6128</v>
      </c>
      <c r="D32" s="53" t="s">
        <v>112</v>
      </c>
      <c r="E32" s="84"/>
      <c r="F32" s="54">
        <f aca="true" t="shared" si="0" ref="F32:F45">C32*E32</f>
        <v>0</v>
      </c>
    </row>
    <row r="33" spans="1:6" ht="12.75">
      <c r="A33" s="50">
        <f aca="true" t="shared" si="1" ref="A33:A45">A32+1</f>
        <v>3</v>
      </c>
      <c r="B33" s="51" t="s">
        <v>215</v>
      </c>
      <c r="C33" s="52">
        <f>6128*2</f>
        <v>12256</v>
      </c>
      <c r="D33" s="53" t="s">
        <v>112</v>
      </c>
      <c r="E33" s="84"/>
      <c r="F33" s="54">
        <f t="shared" si="0"/>
        <v>0</v>
      </c>
    </row>
    <row r="34" spans="1:6" ht="12.75">
      <c r="A34" s="50">
        <f t="shared" si="1"/>
        <v>4</v>
      </c>
      <c r="B34" s="51" t="s">
        <v>239</v>
      </c>
      <c r="C34" s="52">
        <v>6128</v>
      </c>
      <c r="D34" s="53" t="s">
        <v>112</v>
      </c>
      <c r="E34" s="84"/>
      <c r="F34" s="54">
        <f t="shared" si="0"/>
        <v>0</v>
      </c>
    </row>
    <row r="35" spans="1:6" ht="12.75">
      <c r="A35" s="50">
        <f t="shared" si="1"/>
        <v>5</v>
      </c>
      <c r="B35" s="51" t="s">
        <v>240</v>
      </c>
      <c r="C35" s="52">
        <v>6128</v>
      </c>
      <c r="D35" s="53" t="s">
        <v>112</v>
      </c>
      <c r="E35" s="84"/>
      <c r="F35" s="54">
        <f t="shared" si="0"/>
        <v>0</v>
      </c>
    </row>
    <row r="36" spans="1:6" ht="12.75">
      <c r="A36" s="50">
        <f t="shared" si="1"/>
        <v>6</v>
      </c>
      <c r="B36" s="51" t="s">
        <v>221</v>
      </c>
      <c r="C36" s="52">
        <v>6128</v>
      </c>
      <c r="D36" s="53" t="s">
        <v>112</v>
      </c>
      <c r="E36" s="84"/>
      <c r="F36" s="54">
        <f t="shared" si="0"/>
        <v>0</v>
      </c>
    </row>
    <row r="37" spans="1:6" ht="12.75">
      <c r="A37" s="50">
        <f t="shared" si="1"/>
        <v>7</v>
      </c>
      <c r="B37" s="51" t="s">
        <v>222</v>
      </c>
      <c r="C37" s="50">
        <v>2</v>
      </c>
      <c r="D37" s="53" t="s">
        <v>111</v>
      </c>
      <c r="E37" s="84"/>
      <c r="F37" s="54">
        <f t="shared" si="0"/>
        <v>0</v>
      </c>
    </row>
    <row r="38" spans="1:6" ht="12.75">
      <c r="A38" s="50">
        <f t="shared" si="1"/>
        <v>8</v>
      </c>
      <c r="B38" s="51" t="s">
        <v>213</v>
      </c>
      <c r="C38" s="50">
        <v>1</v>
      </c>
      <c r="D38" s="53" t="s">
        <v>218</v>
      </c>
      <c r="E38" s="84"/>
      <c r="F38" s="54">
        <f t="shared" si="0"/>
        <v>0</v>
      </c>
    </row>
    <row r="39" spans="1:6" ht="12.75">
      <c r="A39" s="50">
        <f t="shared" si="1"/>
        <v>9</v>
      </c>
      <c r="B39" s="51" t="s">
        <v>224</v>
      </c>
      <c r="C39" s="50">
        <v>1</v>
      </c>
      <c r="D39" s="53" t="s">
        <v>218</v>
      </c>
      <c r="E39" s="84"/>
      <c r="F39" s="54">
        <f t="shared" si="0"/>
        <v>0</v>
      </c>
    </row>
    <row r="40" spans="1:6" ht="12.75">
      <c r="A40" s="50">
        <f t="shared" si="1"/>
        <v>10</v>
      </c>
      <c r="B40" s="51" t="s">
        <v>219</v>
      </c>
      <c r="C40" s="50">
        <v>1</v>
      </c>
      <c r="D40" s="53" t="s">
        <v>218</v>
      </c>
      <c r="E40" s="84"/>
      <c r="F40" s="54">
        <f t="shared" si="0"/>
        <v>0</v>
      </c>
    </row>
    <row r="41" spans="1:6" ht="12.75">
      <c r="A41" s="50">
        <f t="shared" si="1"/>
        <v>11</v>
      </c>
      <c r="B41" s="51" t="s">
        <v>223</v>
      </c>
      <c r="C41" s="50">
        <v>1</v>
      </c>
      <c r="D41" s="53" t="s">
        <v>218</v>
      </c>
      <c r="E41" s="84"/>
      <c r="F41" s="54">
        <f t="shared" si="0"/>
        <v>0</v>
      </c>
    </row>
    <row r="42" spans="1:6" ht="38.25">
      <c r="A42" s="50">
        <f t="shared" si="1"/>
        <v>12</v>
      </c>
      <c r="B42" s="51" t="s">
        <v>238</v>
      </c>
      <c r="C42" s="50">
        <v>1</v>
      </c>
      <c r="D42" s="53" t="s">
        <v>218</v>
      </c>
      <c r="E42" s="84"/>
      <c r="F42" s="54">
        <f t="shared" si="0"/>
        <v>0</v>
      </c>
    </row>
    <row r="43" spans="1:6" ht="25.5">
      <c r="A43" s="50">
        <f t="shared" si="1"/>
        <v>13</v>
      </c>
      <c r="B43" s="51" t="s">
        <v>220</v>
      </c>
      <c r="C43" s="50">
        <v>1</v>
      </c>
      <c r="D43" s="53" t="s">
        <v>218</v>
      </c>
      <c r="E43" s="84"/>
      <c r="F43" s="54">
        <f t="shared" si="0"/>
        <v>0</v>
      </c>
    </row>
    <row r="44" spans="1:6" ht="25.5">
      <c r="A44" s="50">
        <f t="shared" si="1"/>
        <v>14</v>
      </c>
      <c r="B44" s="51" t="s">
        <v>225</v>
      </c>
      <c r="C44" s="50">
        <v>34</v>
      </c>
      <c r="D44" s="53" t="s">
        <v>111</v>
      </c>
      <c r="E44" s="84"/>
      <c r="F44" s="54">
        <f t="shared" si="0"/>
        <v>0</v>
      </c>
    </row>
    <row r="45" spans="1:6" ht="25.5">
      <c r="A45" s="50">
        <f t="shared" si="1"/>
        <v>15</v>
      </c>
      <c r="B45" s="51" t="s">
        <v>227</v>
      </c>
      <c r="C45" s="50">
        <v>1</v>
      </c>
      <c r="D45" s="53" t="s">
        <v>114</v>
      </c>
      <c r="E45" s="84"/>
      <c r="F45" s="54">
        <f t="shared" si="0"/>
        <v>0</v>
      </c>
    </row>
    <row r="46" ht="12.75">
      <c r="B46" s="41"/>
    </row>
    <row r="47" ht="12.75">
      <c r="B47" s="43" t="s">
        <v>82</v>
      </c>
    </row>
    <row r="48" spans="1:6" ht="12.75">
      <c r="A48" s="50">
        <f>A45+1</f>
        <v>16</v>
      </c>
      <c r="B48" s="51" t="s">
        <v>106</v>
      </c>
      <c r="C48" s="50">
        <v>10</v>
      </c>
      <c r="D48" s="53" t="s">
        <v>128</v>
      </c>
      <c r="E48" s="84"/>
      <c r="F48" s="54">
        <f aca="true" t="shared" si="2" ref="F48:F55">C48*E48</f>
        <v>0</v>
      </c>
    </row>
    <row r="49" spans="1:6" ht="12.75">
      <c r="A49" s="50">
        <f aca="true" t="shared" si="3" ref="A49:A55">A48+1</f>
        <v>17</v>
      </c>
      <c r="B49" s="51" t="s">
        <v>113</v>
      </c>
      <c r="C49" s="50">
        <v>1</v>
      </c>
      <c r="D49" s="50" t="s">
        <v>114</v>
      </c>
      <c r="E49" s="84"/>
      <c r="F49" s="54">
        <f t="shared" si="2"/>
        <v>0</v>
      </c>
    </row>
    <row r="50" spans="1:6" ht="12.75">
      <c r="A50" s="50">
        <f t="shared" si="3"/>
        <v>18</v>
      </c>
      <c r="B50" s="51" t="s">
        <v>108</v>
      </c>
      <c r="C50" s="50">
        <v>0.8</v>
      </c>
      <c r="D50" s="50" t="s">
        <v>112</v>
      </c>
      <c r="E50" s="84"/>
      <c r="F50" s="54">
        <f t="shared" si="2"/>
        <v>0</v>
      </c>
    </row>
    <row r="51" spans="1:6" ht="12.75">
      <c r="A51" s="50">
        <f t="shared" si="3"/>
        <v>19</v>
      </c>
      <c r="B51" s="51" t="s">
        <v>109</v>
      </c>
      <c r="C51" s="50">
        <v>1</v>
      </c>
      <c r="D51" s="50" t="s">
        <v>111</v>
      </c>
      <c r="E51" s="84"/>
      <c r="F51" s="54">
        <f t="shared" si="2"/>
        <v>0</v>
      </c>
    </row>
    <row r="52" spans="1:6" ht="12.75">
      <c r="A52" s="50">
        <f t="shared" si="3"/>
        <v>20</v>
      </c>
      <c r="B52" s="51" t="s">
        <v>110</v>
      </c>
      <c r="C52" s="50">
        <v>1</v>
      </c>
      <c r="D52" s="50" t="s">
        <v>111</v>
      </c>
      <c r="E52" s="84"/>
      <c r="F52" s="54">
        <f t="shared" si="2"/>
        <v>0</v>
      </c>
    </row>
    <row r="53" spans="1:6" ht="12.75">
      <c r="A53" s="50">
        <f t="shared" si="3"/>
        <v>21</v>
      </c>
      <c r="B53" s="51" t="s">
        <v>107</v>
      </c>
      <c r="C53" s="50">
        <v>1</v>
      </c>
      <c r="D53" s="53" t="s">
        <v>111</v>
      </c>
      <c r="E53" s="84"/>
      <c r="F53" s="54">
        <f t="shared" si="2"/>
        <v>0</v>
      </c>
    </row>
    <row r="54" spans="1:6" ht="12.75">
      <c r="A54" s="50">
        <f t="shared" si="3"/>
        <v>22</v>
      </c>
      <c r="B54" s="51" t="s">
        <v>115</v>
      </c>
      <c r="C54" s="50">
        <v>1</v>
      </c>
      <c r="D54" s="53" t="s">
        <v>111</v>
      </c>
      <c r="E54" s="84"/>
      <c r="F54" s="54">
        <f t="shared" si="2"/>
        <v>0</v>
      </c>
    </row>
    <row r="55" spans="1:6" ht="12.75">
      <c r="A55" s="50">
        <f t="shared" si="3"/>
        <v>23</v>
      </c>
      <c r="B55" s="51" t="s">
        <v>116</v>
      </c>
      <c r="C55" s="50">
        <v>1</v>
      </c>
      <c r="D55" s="53" t="s">
        <v>111</v>
      </c>
      <c r="E55" s="84"/>
      <c r="F55" s="54">
        <f t="shared" si="2"/>
        <v>0</v>
      </c>
    </row>
    <row r="57" ht="12.75">
      <c r="B57" s="43" t="s">
        <v>83</v>
      </c>
    </row>
    <row r="58" spans="1:6" ht="12.75">
      <c r="A58" s="50">
        <f>A55+1</f>
        <v>24</v>
      </c>
      <c r="B58" s="51" t="s">
        <v>117</v>
      </c>
      <c r="C58" s="50">
        <v>1</v>
      </c>
      <c r="D58" s="53" t="s">
        <v>114</v>
      </c>
      <c r="E58" s="84"/>
      <c r="F58" s="54">
        <f aca="true" t="shared" si="4" ref="F58:F69">C58*E58</f>
        <v>0</v>
      </c>
    </row>
    <row r="59" spans="1:6" ht="12.75">
      <c r="A59" s="50">
        <f aca="true" t="shared" si="5" ref="A59:A69">A58+1</f>
        <v>25</v>
      </c>
      <c r="B59" s="51" t="s">
        <v>118</v>
      </c>
      <c r="C59" s="50">
        <v>30</v>
      </c>
      <c r="D59" s="53" t="s">
        <v>119</v>
      </c>
      <c r="E59" s="84"/>
      <c r="F59" s="54">
        <f t="shared" si="4"/>
        <v>0</v>
      </c>
    </row>
    <row r="60" spans="1:6" ht="12.75">
      <c r="A60" s="50">
        <f t="shared" si="5"/>
        <v>26</v>
      </c>
      <c r="B60" s="51" t="s">
        <v>158</v>
      </c>
      <c r="C60" s="50">
        <v>30</v>
      </c>
      <c r="D60" s="53" t="s">
        <v>119</v>
      </c>
      <c r="E60" s="84"/>
      <c r="F60" s="54">
        <f t="shared" si="4"/>
        <v>0</v>
      </c>
    </row>
    <row r="61" spans="1:6" ht="12.75">
      <c r="A61" s="50">
        <f t="shared" si="5"/>
        <v>27</v>
      </c>
      <c r="B61" s="51" t="s">
        <v>126</v>
      </c>
      <c r="C61" s="50">
        <v>30</v>
      </c>
      <c r="D61" s="53" t="s">
        <v>119</v>
      </c>
      <c r="E61" s="84"/>
      <c r="F61" s="54">
        <f t="shared" si="4"/>
        <v>0</v>
      </c>
    </row>
    <row r="62" spans="1:6" ht="12.75">
      <c r="A62" s="50">
        <f t="shared" si="5"/>
        <v>28</v>
      </c>
      <c r="B62" s="51" t="s">
        <v>236</v>
      </c>
      <c r="C62" s="50">
        <v>9</v>
      </c>
      <c r="D62" s="53" t="s">
        <v>112</v>
      </c>
      <c r="E62" s="84"/>
      <c r="F62" s="54">
        <f t="shared" si="4"/>
        <v>0</v>
      </c>
    </row>
    <row r="63" spans="1:6" ht="25.5">
      <c r="A63" s="50">
        <f t="shared" si="5"/>
        <v>29</v>
      </c>
      <c r="B63" s="51" t="s">
        <v>120</v>
      </c>
      <c r="C63" s="50">
        <v>1</v>
      </c>
      <c r="D63" s="53" t="s">
        <v>111</v>
      </c>
      <c r="E63" s="84"/>
      <c r="F63" s="54">
        <f t="shared" si="4"/>
        <v>0</v>
      </c>
    </row>
    <row r="64" spans="1:6" ht="12.75">
      <c r="A64" s="50">
        <f t="shared" si="5"/>
        <v>30</v>
      </c>
      <c r="B64" s="51" t="s">
        <v>121</v>
      </c>
      <c r="C64" s="50">
        <v>1</v>
      </c>
      <c r="D64" s="53" t="s">
        <v>111</v>
      </c>
      <c r="E64" s="84"/>
      <c r="F64" s="54">
        <f t="shared" si="4"/>
        <v>0</v>
      </c>
    </row>
    <row r="65" spans="1:6" ht="12.75">
      <c r="A65" s="50">
        <f t="shared" si="5"/>
        <v>31</v>
      </c>
      <c r="B65" s="51" t="s">
        <v>122</v>
      </c>
      <c r="C65" s="50">
        <v>2</v>
      </c>
      <c r="D65" s="53" t="s">
        <v>111</v>
      </c>
      <c r="E65" s="84"/>
      <c r="F65" s="54">
        <f t="shared" si="4"/>
        <v>0</v>
      </c>
    </row>
    <row r="66" spans="1:6" ht="12.75">
      <c r="A66" s="50">
        <f t="shared" si="5"/>
        <v>32</v>
      </c>
      <c r="B66" s="51" t="s">
        <v>123</v>
      </c>
      <c r="C66" s="50">
        <v>1</v>
      </c>
      <c r="D66" s="53" t="s">
        <v>111</v>
      </c>
      <c r="E66" s="84"/>
      <c r="F66" s="54">
        <f t="shared" si="4"/>
        <v>0</v>
      </c>
    </row>
    <row r="67" spans="1:6" ht="25.5">
      <c r="A67" s="50">
        <f t="shared" si="5"/>
        <v>33</v>
      </c>
      <c r="B67" s="51" t="s">
        <v>124</v>
      </c>
      <c r="C67" s="50">
        <v>9</v>
      </c>
      <c r="D67" s="53" t="s">
        <v>112</v>
      </c>
      <c r="E67" s="84"/>
      <c r="F67" s="54">
        <f t="shared" si="4"/>
        <v>0</v>
      </c>
    </row>
    <row r="68" spans="1:6" ht="12.75">
      <c r="A68" s="50">
        <f t="shared" si="5"/>
        <v>34</v>
      </c>
      <c r="B68" s="51" t="s">
        <v>125</v>
      </c>
      <c r="C68" s="50">
        <v>14</v>
      </c>
      <c r="D68" s="53" t="s">
        <v>112</v>
      </c>
      <c r="E68" s="84"/>
      <c r="F68" s="54">
        <f t="shared" si="4"/>
        <v>0</v>
      </c>
    </row>
    <row r="69" spans="1:6" ht="25.5">
      <c r="A69" s="50">
        <f t="shared" si="5"/>
        <v>35</v>
      </c>
      <c r="B69" s="51" t="s">
        <v>127</v>
      </c>
      <c r="C69" s="50">
        <v>10</v>
      </c>
      <c r="D69" s="53" t="s">
        <v>128</v>
      </c>
      <c r="E69" s="84"/>
      <c r="F69" s="54">
        <f t="shared" si="4"/>
        <v>0</v>
      </c>
    </row>
    <row r="71" ht="12.75">
      <c r="B71" s="43" t="s">
        <v>129</v>
      </c>
    </row>
    <row r="72" spans="1:6" ht="12.75">
      <c r="A72" s="50">
        <f>A69+1</f>
        <v>36</v>
      </c>
      <c r="B72" s="51" t="s">
        <v>130</v>
      </c>
      <c r="C72" s="50">
        <v>1</v>
      </c>
      <c r="D72" s="53" t="s">
        <v>114</v>
      </c>
      <c r="E72" s="84"/>
      <c r="F72" s="54">
        <f aca="true" t="shared" si="6" ref="F72:F85">C72*E72</f>
        <v>0</v>
      </c>
    </row>
    <row r="73" spans="1:6" ht="25.5">
      <c r="A73" s="50">
        <f aca="true" t="shared" si="7" ref="A73:A85">A72+1</f>
        <v>37</v>
      </c>
      <c r="B73" s="51" t="s">
        <v>131</v>
      </c>
      <c r="C73" s="50">
        <v>1</v>
      </c>
      <c r="D73" s="53" t="s">
        <v>114</v>
      </c>
      <c r="E73" s="84"/>
      <c r="F73" s="54">
        <f t="shared" si="6"/>
        <v>0</v>
      </c>
    </row>
    <row r="74" spans="1:6" ht="12.75">
      <c r="A74" s="50">
        <f t="shared" si="7"/>
        <v>38</v>
      </c>
      <c r="B74" s="51" t="s">
        <v>132</v>
      </c>
      <c r="C74" s="50">
        <v>1</v>
      </c>
      <c r="D74" s="53" t="s">
        <v>111</v>
      </c>
      <c r="E74" s="84"/>
      <c r="F74" s="54">
        <f t="shared" si="6"/>
        <v>0</v>
      </c>
    </row>
    <row r="75" spans="1:6" ht="12.75">
      <c r="A75" s="55">
        <f t="shared" si="7"/>
        <v>39</v>
      </c>
      <c r="B75" s="56" t="s">
        <v>133</v>
      </c>
      <c r="C75" s="55">
        <v>1</v>
      </c>
      <c r="D75" s="55" t="s">
        <v>111</v>
      </c>
      <c r="E75" s="84"/>
      <c r="F75" s="57">
        <f t="shared" si="6"/>
        <v>0</v>
      </c>
    </row>
    <row r="76" spans="1:6" ht="25.5">
      <c r="A76" s="50">
        <f t="shared" si="7"/>
        <v>40</v>
      </c>
      <c r="B76" s="51" t="s">
        <v>134</v>
      </c>
      <c r="C76" s="50">
        <v>1</v>
      </c>
      <c r="D76" s="53" t="s">
        <v>111</v>
      </c>
      <c r="E76" s="84"/>
      <c r="F76" s="54">
        <f t="shared" si="6"/>
        <v>0</v>
      </c>
    </row>
    <row r="77" spans="1:6" ht="25.5">
      <c r="A77" s="50">
        <f t="shared" si="7"/>
        <v>41</v>
      </c>
      <c r="B77" s="51" t="s">
        <v>135</v>
      </c>
      <c r="C77" s="50">
        <v>1</v>
      </c>
      <c r="D77" s="53" t="s">
        <v>114</v>
      </c>
      <c r="E77" s="84"/>
      <c r="F77" s="54">
        <f t="shared" si="6"/>
        <v>0</v>
      </c>
    </row>
    <row r="78" spans="1:6" ht="12.75">
      <c r="A78" s="50">
        <f t="shared" si="7"/>
        <v>42</v>
      </c>
      <c r="B78" s="51" t="s">
        <v>136</v>
      </c>
      <c r="C78" s="50">
        <v>2</v>
      </c>
      <c r="D78" s="53" t="s">
        <v>111</v>
      </c>
      <c r="E78" s="84"/>
      <c r="F78" s="54">
        <f t="shared" si="6"/>
        <v>0</v>
      </c>
    </row>
    <row r="79" spans="1:6" ht="12.75">
      <c r="A79" s="50">
        <f t="shared" si="7"/>
        <v>43</v>
      </c>
      <c r="B79" s="51" t="s">
        <v>139</v>
      </c>
      <c r="C79" s="50">
        <v>2</v>
      </c>
      <c r="D79" s="53" t="s">
        <v>111</v>
      </c>
      <c r="E79" s="84"/>
      <c r="F79" s="54">
        <f t="shared" si="6"/>
        <v>0</v>
      </c>
    </row>
    <row r="80" spans="1:6" ht="12.75">
      <c r="A80" s="50">
        <f t="shared" si="7"/>
        <v>44</v>
      </c>
      <c r="B80" s="51" t="s">
        <v>138</v>
      </c>
      <c r="C80" s="50">
        <v>1</v>
      </c>
      <c r="D80" s="53" t="s">
        <v>111</v>
      </c>
      <c r="E80" s="84"/>
      <c r="F80" s="54">
        <f t="shared" si="6"/>
        <v>0</v>
      </c>
    </row>
    <row r="81" spans="1:6" ht="12.75">
      <c r="A81" s="50">
        <f t="shared" si="7"/>
        <v>45</v>
      </c>
      <c r="B81" s="51" t="s">
        <v>137</v>
      </c>
      <c r="C81" s="50">
        <v>1</v>
      </c>
      <c r="D81" s="53" t="s">
        <v>111</v>
      </c>
      <c r="E81" s="84"/>
      <c r="F81" s="54">
        <f t="shared" si="6"/>
        <v>0</v>
      </c>
    </row>
    <row r="82" spans="1:6" ht="12.75">
      <c r="A82" s="55">
        <f t="shared" si="7"/>
        <v>46</v>
      </c>
      <c r="B82" s="56" t="s">
        <v>140</v>
      </c>
      <c r="C82" s="55">
        <v>1</v>
      </c>
      <c r="D82" s="58" t="s">
        <v>111</v>
      </c>
      <c r="E82" s="84"/>
      <c r="F82" s="57">
        <f t="shared" si="6"/>
        <v>0</v>
      </c>
    </row>
    <row r="83" spans="1:6" ht="25.5">
      <c r="A83" s="50">
        <f t="shared" si="7"/>
        <v>47</v>
      </c>
      <c r="B83" s="51" t="s">
        <v>141</v>
      </c>
      <c r="C83" s="50">
        <v>1</v>
      </c>
      <c r="D83" s="53" t="s">
        <v>112</v>
      </c>
      <c r="E83" s="84"/>
      <c r="F83" s="54">
        <f t="shared" si="6"/>
        <v>0</v>
      </c>
    </row>
    <row r="84" spans="1:6" ht="12.75">
      <c r="A84" s="50">
        <f t="shared" si="7"/>
        <v>48</v>
      </c>
      <c r="B84" s="51" t="s">
        <v>142</v>
      </c>
      <c r="C84" s="50">
        <v>1</v>
      </c>
      <c r="D84" s="53" t="s">
        <v>114</v>
      </c>
      <c r="E84" s="84"/>
      <c r="F84" s="54">
        <f t="shared" si="6"/>
        <v>0</v>
      </c>
    </row>
    <row r="85" spans="1:6" ht="12.75">
      <c r="A85" s="50">
        <f t="shared" si="7"/>
        <v>49</v>
      </c>
      <c r="B85" s="51" t="s">
        <v>143</v>
      </c>
      <c r="C85" s="50">
        <v>1</v>
      </c>
      <c r="D85" s="53" t="s">
        <v>114</v>
      </c>
      <c r="E85" s="84"/>
      <c r="F85" s="54">
        <f t="shared" si="6"/>
        <v>0</v>
      </c>
    </row>
    <row r="87" ht="12.75">
      <c r="B87" s="43" t="s">
        <v>84</v>
      </c>
    </row>
    <row r="88" spans="1:6" ht="12.75">
      <c r="A88" s="50">
        <f>A85+1</f>
        <v>50</v>
      </c>
      <c r="B88" s="51" t="s">
        <v>144</v>
      </c>
      <c r="C88" s="50">
        <v>100</v>
      </c>
      <c r="D88" s="53" t="s">
        <v>128</v>
      </c>
      <c r="E88" s="84"/>
      <c r="F88" s="54">
        <f aca="true" t="shared" si="8" ref="F88:F104">C88*E88</f>
        <v>0</v>
      </c>
    </row>
    <row r="89" spans="1:6" ht="12.75">
      <c r="A89" s="50">
        <f aca="true" t="shared" si="9" ref="A89:A104">A88+1</f>
        <v>51</v>
      </c>
      <c r="B89" s="51" t="s">
        <v>145</v>
      </c>
      <c r="C89" s="50">
        <v>1</v>
      </c>
      <c r="D89" s="53" t="s">
        <v>114</v>
      </c>
      <c r="E89" s="84"/>
      <c r="F89" s="54">
        <f t="shared" si="8"/>
        <v>0</v>
      </c>
    </row>
    <row r="90" spans="1:6" ht="12.75">
      <c r="A90" s="50">
        <f t="shared" si="9"/>
        <v>52</v>
      </c>
      <c r="B90" s="51" t="s">
        <v>146</v>
      </c>
      <c r="C90" s="50">
        <v>2</v>
      </c>
      <c r="D90" s="53" t="s">
        <v>111</v>
      </c>
      <c r="E90" s="84"/>
      <c r="F90" s="54">
        <f t="shared" si="8"/>
        <v>0</v>
      </c>
    </row>
    <row r="91" spans="1:6" ht="25.5">
      <c r="A91" s="50">
        <f t="shared" si="9"/>
        <v>53</v>
      </c>
      <c r="B91" s="51" t="s">
        <v>147</v>
      </c>
      <c r="C91" s="53">
        <v>4</v>
      </c>
      <c r="D91" s="53" t="s">
        <v>111</v>
      </c>
      <c r="E91" s="84"/>
      <c r="F91" s="54">
        <f t="shared" si="8"/>
        <v>0</v>
      </c>
    </row>
    <row r="92" spans="1:6" ht="12.75">
      <c r="A92" s="50">
        <f t="shared" si="9"/>
        <v>54</v>
      </c>
      <c r="B92" s="51" t="s">
        <v>148</v>
      </c>
      <c r="C92" s="53">
        <v>1</v>
      </c>
      <c r="D92" s="53" t="s">
        <v>111</v>
      </c>
      <c r="E92" s="84"/>
      <c r="F92" s="54">
        <f t="shared" si="8"/>
        <v>0</v>
      </c>
    </row>
    <row r="93" spans="1:6" ht="25.5">
      <c r="A93" s="50">
        <f t="shared" si="9"/>
        <v>55</v>
      </c>
      <c r="B93" s="51" t="s">
        <v>149</v>
      </c>
      <c r="C93" s="53">
        <v>1</v>
      </c>
      <c r="D93" s="53" t="s">
        <v>114</v>
      </c>
      <c r="E93" s="84"/>
      <c r="F93" s="54">
        <f t="shared" si="8"/>
        <v>0</v>
      </c>
    </row>
    <row r="94" spans="1:6" ht="25.5">
      <c r="A94" s="50">
        <f t="shared" si="9"/>
        <v>56</v>
      </c>
      <c r="B94" s="51" t="s">
        <v>226</v>
      </c>
      <c r="C94" s="53">
        <v>1</v>
      </c>
      <c r="D94" s="53" t="s">
        <v>111</v>
      </c>
      <c r="E94" s="84"/>
      <c r="F94" s="54">
        <f t="shared" si="8"/>
        <v>0</v>
      </c>
    </row>
    <row r="95" spans="1:6" ht="12.75">
      <c r="A95" s="50">
        <f t="shared" si="9"/>
        <v>57</v>
      </c>
      <c r="B95" s="51" t="s">
        <v>159</v>
      </c>
      <c r="C95" s="50">
        <f>2.5*4*2.5</f>
        <v>25</v>
      </c>
      <c r="D95" s="53" t="s">
        <v>119</v>
      </c>
      <c r="E95" s="85">
        <f>E59</f>
        <v>0</v>
      </c>
      <c r="F95" s="54">
        <f t="shared" si="8"/>
        <v>0</v>
      </c>
    </row>
    <row r="96" spans="1:6" ht="12.75">
      <c r="A96" s="50">
        <f t="shared" si="9"/>
        <v>58</v>
      </c>
      <c r="B96" s="51" t="s">
        <v>158</v>
      </c>
      <c r="C96" s="50">
        <f>C95</f>
        <v>25</v>
      </c>
      <c r="D96" s="53" t="s">
        <v>119</v>
      </c>
      <c r="E96" s="85">
        <f>E60</f>
        <v>0</v>
      </c>
      <c r="F96" s="54">
        <f t="shared" si="8"/>
        <v>0</v>
      </c>
    </row>
    <row r="97" spans="1:6" ht="12.75">
      <c r="A97" s="50">
        <f t="shared" si="9"/>
        <v>59</v>
      </c>
      <c r="B97" s="51" t="s">
        <v>126</v>
      </c>
      <c r="C97" s="50">
        <f>C95</f>
        <v>25</v>
      </c>
      <c r="D97" s="53" t="s">
        <v>119</v>
      </c>
      <c r="E97" s="85">
        <f>E61</f>
        <v>0</v>
      </c>
      <c r="F97" s="54">
        <f t="shared" si="8"/>
        <v>0</v>
      </c>
    </row>
    <row r="98" spans="1:6" ht="12.75">
      <c r="A98" s="50">
        <f t="shared" si="9"/>
        <v>60</v>
      </c>
      <c r="B98" s="51" t="s">
        <v>150</v>
      </c>
      <c r="C98" s="53">
        <v>1</v>
      </c>
      <c r="D98" s="53" t="s">
        <v>111</v>
      </c>
      <c r="E98" s="84"/>
      <c r="F98" s="54">
        <f t="shared" si="8"/>
        <v>0</v>
      </c>
    </row>
    <row r="99" spans="1:6" ht="63.75">
      <c r="A99" s="50">
        <f t="shared" si="9"/>
        <v>61</v>
      </c>
      <c r="B99" s="51" t="s">
        <v>206</v>
      </c>
      <c r="C99" s="59">
        <v>1</v>
      </c>
      <c r="D99" s="59" t="s">
        <v>114</v>
      </c>
      <c r="E99" s="84"/>
      <c r="F99" s="54">
        <f t="shared" si="8"/>
        <v>0</v>
      </c>
    </row>
    <row r="100" spans="1:6" ht="12.75">
      <c r="A100" s="55">
        <f t="shared" si="9"/>
        <v>62</v>
      </c>
      <c r="B100" s="56" t="s">
        <v>151</v>
      </c>
      <c r="C100" s="58">
        <v>1</v>
      </c>
      <c r="D100" s="58" t="s">
        <v>111</v>
      </c>
      <c r="E100" s="84"/>
      <c r="F100" s="57">
        <f t="shared" si="8"/>
        <v>0</v>
      </c>
    </row>
    <row r="101" spans="1:6" ht="12.75">
      <c r="A101" s="50">
        <f t="shared" si="9"/>
        <v>63</v>
      </c>
      <c r="B101" s="51" t="s">
        <v>157</v>
      </c>
      <c r="C101" s="53">
        <v>2</v>
      </c>
      <c r="D101" s="53" t="s">
        <v>111</v>
      </c>
      <c r="E101" s="84"/>
      <c r="F101" s="54">
        <f t="shared" si="8"/>
        <v>0</v>
      </c>
    </row>
    <row r="102" spans="1:6" ht="12.75">
      <c r="A102" s="50">
        <f t="shared" si="9"/>
        <v>64</v>
      </c>
      <c r="B102" s="51" t="s">
        <v>152</v>
      </c>
      <c r="C102" s="53">
        <v>1</v>
      </c>
      <c r="D102" s="53" t="s">
        <v>111</v>
      </c>
      <c r="E102" s="84"/>
      <c r="F102" s="54">
        <f t="shared" si="8"/>
        <v>0</v>
      </c>
    </row>
    <row r="103" spans="1:6" ht="12.75">
      <c r="A103" s="50">
        <f t="shared" si="9"/>
        <v>65</v>
      </c>
      <c r="B103" s="51" t="s">
        <v>153</v>
      </c>
      <c r="C103" s="53">
        <v>1</v>
      </c>
      <c r="D103" s="53" t="s">
        <v>111</v>
      </c>
      <c r="E103" s="84"/>
      <c r="F103" s="54">
        <f t="shared" si="8"/>
        <v>0</v>
      </c>
    </row>
    <row r="104" spans="1:6" ht="25.5">
      <c r="A104" s="55">
        <f t="shared" si="9"/>
        <v>66</v>
      </c>
      <c r="B104" s="56" t="s">
        <v>154</v>
      </c>
      <c r="C104" s="58">
        <v>1</v>
      </c>
      <c r="D104" s="58" t="s">
        <v>111</v>
      </c>
      <c r="E104" s="84"/>
      <c r="F104" s="57">
        <f t="shared" si="8"/>
        <v>0</v>
      </c>
    </row>
    <row r="106" ht="12.75">
      <c r="B106" s="43" t="s">
        <v>85</v>
      </c>
    </row>
    <row r="107" spans="1:7" ht="12.75">
      <c r="A107" s="50">
        <f>A104+1</f>
        <v>67</v>
      </c>
      <c r="B107" s="51" t="s">
        <v>241</v>
      </c>
      <c r="C107" s="50">
        <v>1</v>
      </c>
      <c r="D107" s="53" t="s">
        <v>114</v>
      </c>
      <c r="E107" s="86"/>
      <c r="F107" s="54">
        <f aca="true" t="shared" si="10" ref="F107:F125">C107*E107</f>
        <v>0</v>
      </c>
      <c r="G107" s="42"/>
    </row>
    <row r="108" spans="1:7" ht="12.75">
      <c r="A108" s="50">
        <f aca="true" t="shared" si="11" ref="A108:A125">A107+1</f>
        <v>68</v>
      </c>
      <c r="B108" s="59" t="s">
        <v>145</v>
      </c>
      <c r="C108" s="59">
        <v>1</v>
      </c>
      <c r="D108" s="59" t="s">
        <v>114</v>
      </c>
      <c r="E108" s="87">
        <f>E89</f>
        <v>0</v>
      </c>
      <c r="F108" s="54">
        <f t="shared" si="10"/>
        <v>0</v>
      </c>
      <c r="G108" s="42"/>
    </row>
    <row r="109" spans="1:7" ht="12.75">
      <c r="A109" s="50">
        <f t="shared" si="11"/>
        <v>69</v>
      </c>
      <c r="B109" s="59" t="s">
        <v>146</v>
      </c>
      <c r="C109" s="59">
        <v>2</v>
      </c>
      <c r="D109" s="59" t="s">
        <v>111</v>
      </c>
      <c r="E109" s="87">
        <f>$E$90</f>
        <v>0</v>
      </c>
      <c r="F109" s="54">
        <f t="shared" si="10"/>
        <v>0</v>
      </c>
      <c r="G109" s="42"/>
    </row>
    <row r="110" spans="1:7" ht="25.5">
      <c r="A110" s="50">
        <f t="shared" si="11"/>
        <v>70</v>
      </c>
      <c r="B110" s="51" t="s">
        <v>147</v>
      </c>
      <c r="C110" s="59">
        <v>4</v>
      </c>
      <c r="D110" s="51" t="s">
        <v>111</v>
      </c>
      <c r="E110" s="87">
        <f>$E$91</f>
        <v>0</v>
      </c>
      <c r="F110" s="54">
        <f t="shared" si="10"/>
        <v>0</v>
      </c>
      <c r="G110" s="42"/>
    </row>
    <row r="111" spans="1:6" ht="12.75">
      <c r="A111" s="50">
        <f t="shared" si="11"/>
        <v>71</v>
      </c>
      <c r="B111" s="59" t="s">
        <v>148</v>
      </c>
      <c r="C111" s="59">
        <v>1</v>
      </c>
      <c r="D111" s="59" t="s">
        <v>111</v>
      </c>
      <c r="E111" s="85">
        <f>$E$92</f>
        <v>0</v>
      </c>
      <c r="F111" s="54">
        <f t="shared" si="10"/>
        <v>0</v>
      </c>
    </row>
    <row r="112" spans="1:7" ht="25.5">
      <c r="A112" s="50">
        <f t="shared" si="11"/>
        <v>72</v>
      </c>
      <c r="B112" s="59" t="s">
        <v>149</v>
      </c>
      <c r="C112" s="59">
        <v>1</v>
      </c>
      <c r="D112" s="59" t="s">
        <v>114</v>
      </c>
      <c r="E112" s="87">
        <f>$E$93</f>
        <v>0</v>
      </c>
      <c r="F112" s="54">
        <f t="shared" si="10"/>
        <v>0</v>
      </c>
      <c r="G112" s="42"/>
    </row>
    <row r="113" spans="1:6" ht="12.75">
      <c r="A113" s="50">
        <f t="shared" si="11"/>
        <v>73</v>
      </c>
      <c r="B113" s="51" t="s">
        <v>155</v>
      </c>
      <c r="C113" s="59">
        <v>1</v>
      </c>
      <c r="D113" s="59" t="s">
        <v>111</v>
      </c>
      <c r="E113" s="84"/>
      <c r="F113" s="54">
        <f t="shared" si="10"/>
        <v>0</v>
      </c>
    </row>
    <row r="114" spans="1:6" ht="12.75">
      <c r="A114" s="50">
        <f t="shared" si="11"/>
        <v>74</v>
      </c>
      <c r="B114" s="51" t="s">
        <v>156</v>
      </c>
      <c r="C114" s="59">
        <v>1</v>
      </c>
      <c r="D114" s="51" t="s">
        <v>114</v>
      </c>
      <c r="E114" s="84"/>
      <c r="F114" s="54">
        <f t="shared" si="10"/>
        <v>0</v>
      </c>
    </row>
    <row r="115" spans="1:7" ht="25.5">
      <c r="A115" s="50">
        <f t="shared" si="11"/>
        <v>75</v>
      </c>
      <c r="B115" s="51" t="s">
        <v>226</v>
      </c>
      <c r="C115" s="53">
        <v>1</v>
      </c>
      <c r="D115" s="51" t="s">
        <v>111</v>
      </c>
      <c r="E115" s="87">
        <f>$E$94</f>
        <v>0</v>
      </c>
      <c r="F115" s="54">
        <f t="shared" si="10"/>
        <v>0</v>
      </c>
      <c r="G115" s="42"/>
    </row>
    <row r="116" spans="1:7" ht="12.75">
      <c r="A116" s="50">
        <f t="shared" si="11"/>
        <v>76</v>
      </c>
      <c r="B116" s="51" t="s">
        <v>118</v>
      </c>
      <c r="C116" s="50">
        <f>2.5*4*2.5</f>
        <v>25</v>
      </c>
      <c r="D116" s="53" t="s">
        <v>119</v>
      </c>
      <c r="E116" s="87">
        <f>E59</f>
        <v>0</v>
      </c>
      <c r="F116" s="54">
        <f t="shared" si="10"/>
        <v>0</v>
      </c>
      <c r="G116" s="42"/>
    </row>
    <row r="117" spans="1:7" ht="12.75">
      <c r="A117" s="50">
        <f t="shared" si="11"/>
        <v>77</v>
      </c>
      <c r="B117" s="51" t="s">
        <v>158</v>
      </c>
      <c r="C117" s="50">
        <f>C116</f>
        <v>25</v>
      </c>
      <c r="D117" s="53" t="s">
        <v>119</v>
      </c>
      <c r="E117" s="87">
        <f>E60</f>
        <v>0</v>
      </c>
      <c r="F117" s="54">
        <f t="shared" si="10"/>
        <v>0</v>
      </c>
      <c r="G117" s="42"/>
    </row>
    <row r="118" spans="1:6" ht="12.75">
      <c r="A118" s="50">
        <f t="shared" si="11"/>
        <v>78</v>
      </c>
      <c r="B118" s="51" t="s">
        <v>126</v>
      </c>
      <c r="C118" s="50">
        <f>C116</f>
        <v>25</v>
      </c>
      <c r="D118" s="53" t="s">
        <v>119</v>
      </c>
      <c r="E118" s="85">
        <f>E61</f>
        <v>0</v>
      </c>
      <c r="F118" s="54">
        <f t="shared" si="10"/>
        <v>0</v>
      </c>
    </row>
    <row r="119" spans="1:6" ht="12.75">
      <c r="A119" s="50">
        <f t="shared" si="11"/>
        <v>79</v>
      </c>
      <c r="B119" s="59" t="s">
        <v>150</v>
      </c>
      <c r="C119" s="59">
        <v>1</v>
      </c>
      <c r="D119" s="59" t="s">
        <v>111</v>
      </c>
      <c r="E119" s="85">
        <f>$E$98</f>
        <v>0</v>
      </c>
      <c r="F119" s="54">
        <f t="shared" si="10"/>
        <v>0</v>
      </c>
    </row>
    <row r="120" spans="1:6" ht="63.75">
      <c r="A120" s="50">
        <f t="shared" si="11"/>
        <v>80</v>
      </c>
      <c r="B120" s="51" t="s">
        <v>206</v>
      </c>
      <c r="C120" s="59">
        <v>1</v>
      </c>
      <c r="D120" s="59" t="s">
        <v>114</v>
      </c>
      <c r="E120" s="85">
        <f>$E$99</f>
        <v>0</v>
      </c>
      <c r="F120" s="54">
        <f t="shared" si="10"/>
        <v>0</v>
      </c>
    </row>
    <row r="121" spans="1:7" ht="12.75">
      <c r="A121" s="55">
        <f t="shared" si="11"/>
        <v>81</v>
      </c>
      <c r="B121" s="56" t="s">
        <v>151</v>
      </c>
      <c r="C121" s="58">
        <v>1</v>
      </c>
      <c r="D121" s="58" t="s">
        <v>111</v>
      </c>
      <c r="E121" s="88">
        <f>$E$100</f>
        <v>0</v>
      </c>
      <c r="F121" s="57">
        <f t="shared" si="10"/>
        <v>0</v>
      </c>
      <c r="G121" s="42"/>
    </row>
    <row r="122" spans="1:7" ht="12.75">
      <c r="A122" s="50">
        <f t="shared" si="11"/>
        <v>82</v>
      </c>
      <c r="B122" s="51" t="s">
        <v>157</v>
      </c>
      <c r="C122" s="53">
        <v>2</v>
      </c>
      <c r="D122" s="53" t="s">
        <v>111</v>
      </c>
      <c r="E122" s="87">
        <f>$E$101</f>
        <v>0</v>
      </c>
      <c r="F122" s="54">
        <f t="shared" si="10"/>
        <v>0</v>
      </c>
      <c r="G122" s="42"/>
    </row>
    <row r="123" spans="1:7" ht="12.75">
      <c r="A123" s="50">
        <f t="shared" si="11"/>
        <v>83</v>
      </c>
      <c r="B123" s="51" t="s">
        <v>152</v>
      </c>
      <c r="C123" s="53">
        <v>1</v>
      </c>
      <c r="D123" s="53" t="s">
        <v>111</v>
      </c>
      <c r="E123" s="87">
        <f>$E$102</f>
        <v>0</v>
      </c>
      <c r="F123" s="54">
        <f t="shared" si="10"/>
        <v>0</v>
      </c>
      <c r="G123" s="42"/>
    </row>
    <row r="124" spans="1:7" ht="12.75">
      <c r="A124" s="50">
        <f t="shared" si="11"/>
        <v>84</v>
      </c>
      <c r="B124" s="51" t="s">
        <v>153</v>
      </c>
      <c r="C124" s="53">
        <v>1</v>
      </c>
      <c r="D124" s="53" t="s">
        <v>111</v>
      </c>
      <c r="E124" s="87">
        <f>$E$103</f>
        <v>0</v>
      </c>
      <c r="F124" s="54">
        <f t="shared" si="10"/>
        <v>0</v>
      </c>
      <c r="G124" s="42"/>
    </row>
    <row r="125" spans="1:7" ht="25.5">
      <c r="A125" s="55">
        <f t="shared" si="11"/>
        <v>85</v>
      </c>
      <c r="B125" s="56" t="s">
        <v>154</v>
      </c>
      <c r="C125" s="58">
        <v>1</v>
      </c>
      <c r="D125" s="58" t="s">
        <v>111</v>
      </c>
      <c r="E125" s="88">
        <f>$E$104</f>
        <v>0</v>
      </c>
      <c r="F125" s="57">
        <f t="shared" si="10"/>
        <v>0</v>
      </c>
      <c r="G125" s="42"/>
    </row>
    <row r="127" ht="12.75">
      <c r="B127" s="43" t="s">
        <v>86</v>
      </c>
    </row>
    <row r="128" spans="1:6" ht="12.75">
      <c r="A128" s="50">
        <f>A125+1</f>
        <v>86</v>
      </c>
      <c r="B128" s="51" t="s">
        <v>241</v>
      </c>
      <c r="C128" s="50">
        <v>1</v>
      </c>
      <c r="D128" s="53" t="s">
        <v>114</v>
      </c>
      <c r="E128" s="85">
        <f>$E$107</f>
        <v>0</v>
      </c>
      <c r="F128" s="54">
        <f aca="true" t="shared" si="12" ref="F128:F143">C128*E128</f>
        <v>0</v>
      </c>
    </row>
    <row r="129" spans="1:7" ht="12.75">
      <c r="A129" s="50">
        <f aca="true" t="shared" si="13" ref="A129:A143">A128+1</f>
        <v>87</v>
      </c>
      <c r="B129" s="51" t="s">
        <v>162</v>
      </c>
      <c r="C129" s="50">
        <v>37.5</v>
      </c>
      <c r="D129" s="53" t="s">
        <v>119</v>
      </c>
      <c r="E129" s="87">
        <f>E59</f>
        <v>0</v>
      </c>
      <c r="F129" s="54">
        <f t="shared" si="12"/>
        <v>0</v>
      </c>
      <c r="G129" s="42"/>
    </row>
    <row r="130" spans="1:7" ht="12.75">
      <c r="A130" s="50">
        <f t="shared" si="13"/>
        <v>88</v>
      </c>
      <c r="B130" s="51" t="s">
        <v>158</v>
      </c>
      <c r="C130" s="50">
        <f>C129</f>
        <v>37.5</v>
      </c>
      <c r="D130" s="53" t="s">
        <v>119</v>
      </c>
      <c r="E130" s="87">
        <f>E60</f>
        <v>0</v>
      </c>
      <c r="F130" s="54">
        <f t="shared" si="12"/>
        <v>0</v>
      </c>
      <c r="G130" s="42"/>
    </row>
    <row r="131" spans="1:6" ht="12.75">
      <c r="A131" s="50">
        <f t="shared" si="13"/>
        <v>89</v>
      </c>
      <c r="B131" s="51" t="s">
        <v>126</v>
      </c>
      <c r="C131" s="50">
        <f>C129</f>
        <v>37.5</v>
      </c>
      <c r="D131" s="53" t="s">
        <v>119</v>
      </c>
      <c r="E131" s="85">
        <f>E61</f>
        <v>0</v>
      </c>
      <c r="F131" s="54">
        <f t="shared" si="12"/>
        <v>0</v>
      </c>
    </row>
    <row r="132" spans="1:6" ht="12.75">
      <c r="A132" s="50">
        <f t="shared" si="13"/>
        <v>90</v>
      </c>
      <c r="B132" s="51" t="s">
        <v>163</v>
      </c>
      <c r="C132" s="50">
        <v>1</v>
      </c>
      <c r="D132" s="53" t="s">
        <v>114</v>
      </c>
      <c r="E132" s="84"/>
      <c r="F132" s="54">
        <f t="shared" si="12"/>
        <v>0</v>
      </c>
    </row>
    <row r="133" spans="1:6" ht="12.75">
      <c r="A133" s="50">
        <f t="shared" si="13"/>
        <v>91</v>
      </c>
      <c r="B133" s="51" t="s">
        <v>164</v>
      </c>
      <c r="C133" s="50">
        <v>2</v>
      </c>
      <c r="D133" s="53" t="s">
        <v>111</v>
      </c>
      <c r="E133" s="84"/>
      <c r="F133" s="54">
        <f t="shared" si="12"/>
        <v>0</v>
      </c>
    </row>
    <row r="134" spans="1:6" ht="12.75">
      <c r="A134" s="50">
        <f t="shared" si="13"/>
        <v>92</v>
      </c>
      <c r="B134" s="51" t="s">
        <v>156</v>
      </c>
      <c r="C134" s="59">
        <v>1</v>
      </c>
      <c r="D134" s="51" t="s">
        <v>114</v>
      </c>
      <c r="E134" s="85">
        <f>$E$114</f>
        <v>0</v>
      </c>
      <c r="F134" s="54">
        <f t="shared" si="12"/>
        <v>0</v>
      </c>
    </row>
    <row r="135" spans="1:6" ht="12.75">
      <c r="A135" s="50">
        <f t="shared" si="13"/>
        <v>93</v>
      </c>
      <c r="B135" s="51" t="s">
        <v>165</v>
      </c>
      <c r="C135" s="50">
        <v>1</v>
      </c>
      <c r="D135" s="53" t="s">
        <v>111</v>
      </c>
      <c r="E135" s="84"/>
      <c r="F135" s="54">
        <f t="shared" si="12"/>
        <v>0</v>
      </c>
    </row>
    <row r="136" spans="1:6" ht="25.5">
      <c r="A136" s="50">
        <f t="shared" si="13"/>
        <v>94</v>
      </c>
      <c r="B136" s="51" t="s">
        <v>226</v>
      </c>
      <c r="C136" s="53">
        <v>1</v>
      </c>
      <c r="D136" s="51" t="s">
        <v>111</v>
      </c>
      <c r="E136" s="87">
        <f>$E$94</f>
        <v>0</v>
      </c>
      <c r="F136" s="54">
        <f t="shared" si="12"/>
        <v>0</v>
      </c>
    </row>
    <row r="137" spans="1:6" ht="12.75">
      <c r="A137" s="50">
        <f t="shared" si="13"/>
        <v>95</v>
      </c>
      <c r="B137" s="51" t="s">
        <v>166</v>
      </c>
      <c r="C137" s="53">
        <v>1</v>
      </c>
      <c r="D137" s="53" t="s">
        <v>111</v>
      </c>
      <c r="E137" s="84"/>
      <c r="F137" s="54">
        <f t="shared" si="12"/>
        <v>0</v>
      </c>
    </row>
    <row r="138" spans="1:6" ht="63.75">
      <c r="A138" s="50">
        <f t="shared" si="13"/>
        <v>96</v>
      </c>
      <c r="B138" s="51" t="s">
        <v>207</v>
      </c>
      <c r="C138" s="53">
        <v>1</v>
      </c>
      <c r="D138" s="53" t="s">
        <v>114</v>
      </c>
      <c r="E138" s="84"/>
      <c r="F138" s="54">
        <f t="shared" si="12"/>
        <v>0</v>
      </c>
    </row>
    <row r="139" spans="1:6" ht="12.75">
      <c r="A139" s="55">
        <f t="shared" si="13"/>
        <v>97</v>
      </c>
      <c r="B139" s="56" t="s">
        <v>167</v>
      </c>
      <c r="C139" s="58">
        <v>1</v>
      </c>
      <c r="D139" s="58" t="s">
        <v>111</v>
      </c>
      <c r="E139" s="84"/>
      <c r="F139" s="57">
        <f t="shared" si="12"/>
        <v>0</v>
      </c>
    </row>
    <row r="140" spans="1:6" ht="12.75">
      <c r="A140" s="50">
        <f t="shared" si="13"/>
        <v>98</v>
      </c>
      <c r="B140" s="51" t="s">
        <v>181</v>
      </c>
      <c r="C140" s="53">
        <v>8</v>
      </c>
      <c r="D140" s="53" t="s">
        <v>112</v>
      </c>
      <c r="E140" s="84"/>
      <c r="F140" s="54">
        <f t="shared" si="12"/>
        <v>0</v>
      </c>
    </row>
    <row r="141" spans="1:6" ht="12.75">
      <c r="A141" s="50">
        <f t="shared" si="13"/>
        <v>99</v>
      </c>
      <c r="B141" s="51" t="s">
        <v>168</v>
      </c>
      <c r="C141" s="53">
        <v>1</v>
      </c>
      <c r="D141" s="53" t="s">
        <v>111</v>
      </c>
      <c r="E141" s="84"/>
      <c r="F141" s="54">
        <f t="shared" si="12"/>
        <v>0</v>
      </c>
    </row>
    <row r="142" spans="1:6" ht="12.75">
      <c r="A142" s="50">
        <f t="shared" si="13"/>
        <v>100</v>
      </c>
      <c r="B142" s="51" t="s">
        <v>169</v>
      </c>
      <c r="C142" s="53">
        <v>1</v>
      </c>
      <c r="D142" s="53" t="s">
        <v>111</v>
      </c>
      <c r="E142" s="84"/>
      <c r="F142" s="54">
        <f t="shared" si="12"/>
        <v>0</v>
      </c>
    </row>
    <row r="143" spans="1:6" ht="12.75">
      <c r="A143" s="50">
        <f t="shared" si="13"/>
        <v>101</v>
      </c>
      <c r="B143" s="51" t="s">
        <v>170</v>
      </c>
      <c r="C143" s="53">
        <v>2</v>
      </c>
      <c r="D143" s="53" t="s">
        <v>111</v>
      </c>
      <c r="E143" s="84"/>
      <c r="F143" s="54">
        <f t="shared" si="12"/>
        <v>0</v>
      </c>
    </row>
    <row r="145" spans="2:7" ht="12.75">
      <c r="B145" s="43" t="s">
        <v>87</v>
      </c>
      <c r="E145" s="42"/>
      <c r="F145" s="42"/>
      <c r="G145" s="42"/>
    </row>
    <row r="146" spans="1:7" ht="12.75">
      <c r="A146" s="50">
        <f>A143+1</f>
        <v>102</v>
      </c>
      <c r="B146" s="59" t="s">
        <v>145</v>
      </c>
      <c r="C146" s="59">
        <v>1</v>
      </c>
      <c r="D146" s="59" t="s">
        <v>114</v>
      </c>
      <c r="E146" s="87">
        <f>E89</f>
        <v>0</v>
      </c>
      <c r="F146" s="54">
        <f aca="true" t="shared" si="14" ref="F146:F163">C146*E146</f>
        <v>0</v>
      </c>
      <c r="G146" s="42"/>
    </row>
    <row r="147" spans="1:7" ht="12.75">
      <c r="A147" s="50">
        <f aca="true" t="shared" si="15" ref="A147:A163">A146+1</f>
        <v>103</v>
      </c>
      <c r="B147" s="59" t="s">
        <v>146</v>
      </c>
      <c r="C147" s="59">
        <v>2</v>
      </c>
      <c r="D147" s="59" t="s">
        <v>111</v>
      </c>
      <c r="E147" s="87">
        <f>$E$90</f>
        <v>0</v>
      </c>
      <c r="F147" s="54">
        <f t="shared" si="14"/>
        <v>0</v>
      </c>
      <c r="G147" s="42"/>
    </row>
    <row r="148" spans="1:7" ht="25.5">
      <c r="A148" s="50">
        <f t="shared" si="15"/>
        <v>104</v>
      </c>
      <c r="B148" s="59" t="s">
        <v>147</v>
      </c>
      <c r="C148" s="59">
        <v>4</v>
      </c>
      <c r="D148" s="59" t="s">
        <v>111</v>
      </c>
      <c r="E148" s="87">
        <f>$E$91</f>
        <v>0</v>
      </c>
      <c r="F148" s="54">
        <f t="shared" si="14"/>
        <v>0</v>
      </c>
      <c r="G148" s="42"/>
    </row>
    <row r="149" spans="1:7" ht="12.75">
      <c r="A149" s="50">
        <f t="shared" si="15"/>
        <v>105</v>
      </c>
      <c r="B149" s="59" t="s">
        <v>148</v>
      </c>
      <c r="C149" s="59">
        <v>1</v>
      </c>
      <c r="D149" s="59" t="s">
        <v>111</v>
      </c>
      <c r="E149" s="85">
        <f>$E$92</f>
        <v>0</v>
      </c>
      <c r="F149" s="54">
        <f t="shared" si="14"/>
        <v>0</v>
      </c>
      <c r="G149" s="42"/>
    </row>
    <row r="150" spans="1:7" ht="25.5">
      <c r="A150" s="50">
        <f t="shared" si="15"/>
        <v>106</v>
      </c>
      <c r="B150" s="59" t="s">
        <v>149</v>
      </c>
      <c r="C150" s="59">
        <v>1</v>
      </c>
      <c r="D150" s="59" t="s">
        <v>114</v>
      </c>
      <c r="E150" s="87">
        <f>$E$93</f>
        <v>0</v>
      </c>
      <c r="F150" s="54">
        <f t="shared" si="14"/>
        <v>0</v>
      </c>
      <c r="G150" s="42"/>
    </row>
    <row r="151" spans="1:7" ht="12.75">
      <c r="A151" s="50">
        <f t="shared" si="15"/>
        <v>107</v>
      </c>
      <c r="B151" s="59" t="s">
        <v>155</v>
      </c>
      <c r="C151" s="59">
        <v>1</v>
      </c>
      <c r="D151" s="59" t="s">
        <v>111</v>
      </c>
      <c r="E151" s="87">
        <f>$E$113</f>
        <v>0</v>
      </c>
      <c r="F151" s="54">
        <f t="shared" si="14"/>
        <v>0</v>
      </c>
      <c r="G151" s="42"/>
    </row>
    <row r="152" spans="1:7" ht="12.75">
      <c r="A152" s="50">
        <f t="shared" si="15"/>
        <v>108</v>
      </c>
      <c r="B152" s="59" t="s">
        <v>156</v>
      </c>
      <c r="C152" s="59">
        <v>1</v>
      </c>
      <c r="D152" s="59" t="s">
        <v>114</v>
      </c>
      <c r="E152" s="85">
        <f>$E$114</f>
        <v>0</v>
      </c>
      <c r="F152" s="54">
        <f t="shared" si="14"/>
        <v>0</v>
      </c>
      <c r="G152" s="42"/>
    </row>
    <row r="153" spans="1:7" ht="25.5">
      <c r="A153" s="50">
        <f t="shared" si="15"/>
        <v>109</v>
      </c>
      <c r="B153" s="51" t="s">
        <v>226</v>
      </c>
      <c r="C153" s="59">
        <v>1</v>
      </c>
      <c r="D153" s="59" t="s">
        <v>111</v>
      </c>
      <c r="E153" s="87">
        <f>$E$94</f>
        <v>0</v>
      </c>
      <c r="F153" s="54">
        <f t="shared" si="14"/>
        <v>0</v>
      </c>
      <c r="G153" s="42"/>
    </row>
    <row r="154" spans="1:7" ht="12.75">
      <c r="A154" s="50">
        <f t="shared" si="15"/>
        <v>110</v>
      </c>
      <c r="B154" s="59" t="s">
        <v>118</v>
      </c>
      <c r="C154" s="59">
        <v>25</v>
      </c>
      <c r="D154" s="59" t="s">
        <v>119</v>
      </c>
      <c r="E154" s="87">
        <f>E59</f>
        <v>0</v>
      </c>
      <c r="F154" s="54">
        <f t="shared" si="14"/>
        <v>0</v>
      </c>
      <c r="G154" s="42"/>
    </row>
    <row r="155" spans="1:7" ht="12.75">
      <c r="A155" s="50">
        <f t="shared" si="15"/>
        <v>111</v>
      </c>
      <c r="B155" s="59" t="s">
        <v>158</v>
      </c>
      <c r="C155" s="59">
        <v>25</v>
      </c>
      <c r="D155" s="59" t="s">
        <v>119</v>
      </c>
      <c r="E155" s="87">
        <f>E60</f>
        <v>0</v>
      </c>
      <c r="F155" s="54">
        <f t="shared" si="14"/>
        <v>0</v>
      </c>
      <c r="G155" s="42"/>
    </row>
    <row r="156" spans="1:7" ht="12.75">
      <c r="A156" s="50">
        <f t="shared" si="15"/>
        <v>112</v>
      </c>
      <c r="B156" s="59" t="s">
        <v>126</v>
      </c>
      <c r="C156" s="59">
        <v>25</v>
      </c>
      <c r="D156" s="59" t="s">
        <v>119</v>
      </c>
      <c r="E156" s="87">
        <f>E61</f>
        <v>0</v>
      </c>
      <c r="F156" s="54">
        <f t="shared" si="14"/>
        <v>0</v>
      </c>
      <c r="G156" s="42"/>
    </row>
    <row r="157" spans="1:6" ht="12.75">
      <c r="A157" s="50">
        <f t="shared" si="15"/>
        <v>113</v>
      </c>
      <c r="B157" s="59" t="s">
        <v>150</v>
      </c>
      <c r="C157" s="59">
        <v>1</v>
      </c>
      <c r="D157" s="59" t="s">
        <v>111</v>
      </c>
      <c r="E157" s="85">
        <f>$E$98</f>
        <v>0</v>
      </c>
      <c r="F157" s="54">
        <f t="shared" si="14"/>
        <v>0</v>
      </c>
    </row>
    <row r="158" spans="1:6" ht="63.75">
      <c r="A158" s="50">
        <f t="shared" si="15"/>
        <v>114</v>
      </c>
      <c r="B158" s="51" t="s">
        <v>206</v>
      </c>
      <c r="C158" s="59">
        <v>1</v>
      </c>
      <c r="D158" s="59" t="s">
        <v>114</v>
      </c>
      <c r="E158" s="85">
        <f>$E$99</f>
        <v>0</v>
      </c>
      <c r="F158" s="54">
        <f t="shared" si="14"/>
        <v>0</v>
      </c>
    </row>
    <row r="159" spans="1:7" ht="12.75">
      <c r="A159" s="55">
        <f t="shared" si="15"/>
        <v>115</v>
      </c>
      <c r="B159" s="56" t="s">
        <v>151</v>
      </c>
      <c r="C159" s="58">
        <v>1</v>
      </c>
      <c r="D159" s="58" t="s">
        <v>111</v>
      </c>
      <c r="E159" s="88">
        <f>$E$100</f>
        <v>0</v>
      </c>
      <c r="F159" s="57">
        <f t="shared" si="14"/>
        <v>0</v>
      </c>
      <c r="G159" s="42"/>
    </row>
    <row r="160" spans="1:7" ht="12.75">
      <c r="A160" s="50">
        <f t="shared" si="15"/>
        <v>116</v>
      </c>
      <c r="B160" s="51" t="s">
        <v>157</v>
      </c>
      <c r="C160" s="53">
        <v>2</v>
      </c>
      <c r="D160" s="53" t="s">
        <v>111</v>
      </c>
      <c r="E160" s="87">
        <f>$E$101</f>
        <v>0</v>
      </c>
      <c r="F160" s="54">
        <f t="shared" si="14"/>
        <v>0</v>
      </c>
      <c r="G160" s="42"/>
    </row>
    <row r="161" spans="1:7" ht="12.75">
      <c r="A161" s="50">
        <f t="shared" si="15"/>
        <v>117</v>
      </c>
      <c r="B161" s="51" t="s">
        <v>152</v>
      </c>
      <c r="C161" s="53">
        <v>1</v>
      </c>
      <c r="D161" s="53" t="s">
        <v>111</v>
      </c>
      <c r="E161" s="87">
        <f>$E$102</f>
        <v>0</v>
      </c>
      <c r="F161" s="54">
        <f t="shared" si="14"/>
        <v>0</v>
      </c>
      <c r="G161" s="42"/>
    </row>
    <row r="162" spans="1:7" ht="12.75">
      <c r="A162" s="50">
        <f t="shared" si="15"/>
        <v>118</v>
      </c>
      <c r="B162" s="51" t="s">
        <v>153</v>
      </c>
      <c r="C162" s="53">
        <v>1</v>
      </c>
      <c r="D162" s="53" t="s">
        <v>111</v>
      </c>
      <c r="E162" s="87">
        <f>$E$103</f>
        <v>0</v>
      </c>
      <c r="F162" s="54">
        <f t="shared" si="14"/>
        <v>0</v>
      </c>
      <c r="G162" s="42"/>
    </row>
    <row r="163" spans="1:7" ht="25.5">
      <c r="A163" s="55">
        <f t="shared" si="15"/>
        <v>119</v>
      </c>
      <c r="B163" s="56" t="s">
        <v>154</v>
      </c>
      <c r="C163" s="58">
        <v>1</v>
      </c>
      <c r="D163" s="58" t="s">
        <v>111</v>
      </c>
      <c r="E163" s="88">
        <f>$E$104</f>
        <v>0</v>
      </c>
      <c r="F163" s="57">
        <f t="shared" si="14"/>
        <v>0</v>
      </c>
      <c r="G163" s="42"/>
    </row>
    <row r="165" ht="12.75">
      <c r="B165" s="43" t="s">
        <v>88</v>
      </c>
    </row>
    <row r="166" spans="1:6" ht="12.75">
      <c r="A166" s="50">
        <f>A163+1</f>
        <v>120</v>
      </c>
      <c r="B166" s="59" t="s">
        <v>162</v>
      </c>
      <c r="C166" s="50">
        <v>37.5</v>
      </c>
      <c r="D166" s="50" t="s">
        <v>119</v>
      </c>
      <c r="E166" s="85">
        <f>E59</f>
        <v>0</v>
      </c>
      <c r="F166" s="54">
        <f aca="true" t="shared" si="16" ref="F166:F180">C166*E166</f>
        <v>0</v>
      </c>
    </row>
    <row r="167" spans="1:6" ht="12.75">
      <c r="A167" s="50">
        <f aca="true" t="shared" si="17" ref="A167:A180">A166+1</f>
        <v>121</v>
      </c>
      <c r="B167" s="59" t="s">
        <v>158</v>
      </c>
      <c r="C167" s="50">
        <v>37.5</v>
      </c>
      <c r="D167" s="50" t="s">
        <v>119</v>
      </c>
      <c r="E167" s="85">
        <f>E60</f>
        <v>0</v>
      </c>
      <c r="F167" s="54">
        <f t="shared" si="16"/>
        <v>0</v>
      </c>
    </row>
    <row r="168" spans="1:6" ht="12.75">
      <c r="A168" s="50">
        <f t="shared" si="17"/>
        <v>122</v>
      </c>
      <c r="B168" s="59" t="s">
        <v>126</v>
      </c>
      <c r="C168" s="50">
        <v>37.5</v>
      </c>
      <c r="D168" s="50" t="s">
        <v>119</v>
      </c>
      <c r="E168" s="85">
        <f>E61</f>
        <v>0</v>
      </c>
      <c r="F168" s="54">
        <f t="shared" si="16"/>
        <v>0</v>
      </c>
    </row>
    <row r="169" spans="1:6" ht="12.75">
      <c r="A169" s="50">
        <f t="shared" si="17"/>
        <v>123</v>
      </c>
      <c r="B169" s="51" t="s">
        <v>171</v>
      </c>
      <c r="C169" s="50">
        <v>1</v>
      </c>
      <c r="D169" s="50" t="s">
        <v>114</v>
      </c>
      <c r="E169" s="84"/>
      <c r="F169" s="54">
        <f t="shared" si="16"/>
        <v>0</v>
      </c>
    </row>
    <row r="170" spans="1:6" ht="12.75">
      <c r="A170" s="50">
        <f t="shared" si="17"/>
        <v>124</v>
      </c>
      <c r="B170" s="59" t="s">
        <v>164</v>
      </c>
      <c r="C170" s="50">
        <v>2</v>
      </c>
      <c r="D170" s="50" t="s">
        <v>111</v>
      </c>
      <c r="E170" s="85">
        <f>$E$133</f>
        <v>0</v>
      </c>
      <c r="F170" s="54">
        <f t="shared" si="16"/>
        <v>0</v>
      </c>
    </row>
    <row r="171" spans="1:6" ht="12.75">
      <c r="A171" s="50">
        <f t="shared" si="17"/>
        <v>125</v>
      </c>
      <c r="B171" s="59" t="s">
        <v>165</v>
      </c>
      <c r="C171" s="50">
        <v>1</v>
      </c>
      <c r="D171" s="50" t="s">
        <v>111</v>
      </c>
      <c r="E171" s="85">
        <f>$E$135</f>
        <v>0</v>
      </c>
      <c r="F171" s="54">
        <f t="shared" si="16"/>
        <v>0</v>
      </c>
    </row>
    <row r="172" spans="1:6" ht="12.75">
      <c r="A172" s="50">
        <f t="shared" si="17"/>
        <v>126</v>
      </c>
      <c r="B172" s="51" t="s">
        <v>156</v>
      </c>
      <c r="C172" s="59">
        <v>1</v>
      </c>
      <c r="D172" s="51" t="s">
        <v>114</v>
      </c>
      <c r="E172" s="85">
        <f>$E$114</f>
        <v>0</v>
      </c>
      <c r="F172" s="54">
        <f t="shared" si="16"/>
        <v>0</v>
      </c>
    </row>
    <row r="173" spans="1:6" ht="25.5">
      <c r="A173" s="50">
        <f t="shared" si="17"/>
        <v>127</v>
      </c>
      <c r="B173" s="51" t="s">
        <v>226</v>
      </c>
      <c r="C173" s="50">
        <v>1</v>
      </c>
      <c r="D173" s="50" t="s">
        <v>111</v>
      </c>
      <c r="E173" s="87">
        <f>$E$94</f>
        <v>0</v>
      </c>
      <c r="F173" s="54">
        <f t="shared" si="16"/>
        <v>0</v>
      </c>
    </row>
    <row r="174" spans="1:6" ht="12.75">
      <c r="A174" s="50">
        <f t="shared" si="17"/>
        <v>128</v>
      </c>
      <c r="B174" s="59" t="s">
        <v>166</v>
      </c>
      <c r="C174" s="50">
        <v>1</v>
      </c>
      <c r="D174" s="50" t="s">
        <v>111</v>
      </c>
      <c r="E174" s="85">
        <f>$E$137</f>
        <v>0</v>
      </c>
      <c r="F174" s="54">
        <f t="shared" si="16"/>
        <v>0</v>
      </c>
    </row>
    <row r="175" spans="1:6" ht="63.75">
      <c r="A175" s="50">
        <f t="shared" si="17"/>
        <v>129</v>
      </c>
      <c r="B175" s="59" t="s">
        <v>207</v>
      </c>
      <c r="C175" s="50">
        <v>1</v>
      </c>
      <c r="D175" s="50" t="s">
        <v>114</v>
      </c>
      <c r="E175" s="85">
        <f>$E$138</f>
        <v>0</v>
      </c>
      <c r="F175" s="54">
        <f t="shared" si="16"/>
        <v>0</v>
      </c>
    </row>
    <row r="176" spans="1:6" ht="12.75">
      <c r="A176" s="55">
        <f t="shared" si="17"/>
        <v>130</v>
      </c>
      <c r="B176" s="60" t="s">
        <v>167</v>
      </c>
      <c r="C176" s="55">
        <v>1</v>
      </c>
      <c r="D176" s="55" t="s">
        <v>111</v>
      </c>
      <c r="E176" s="89">
        <f>$E$139</f>
        <v>0</v>
      </c>
      <c r="F176" s="57">
        <f t="shared" si="16"/>
        <v>0</v>
      </c>
    </row>
    <row r="177" spans="1:6" ht="12.75">
      <c r="A177" s="50">
        <f t="shared" si="17"/>
        <v>131</v>
      </c>
      <c r="B177" s="59" t="s">
        <v>181</v>
      </c>
      <c r="C177" s="50">
        <v>5</v>
      </c>
      <c r="D177" s="50" t="s">
        <v>112</v>
      </c>
      <c r="E177" s="85">
        <f>$E$140</f>
        <v>0</v>
      </c>
      <c r="F177" s="54">
        <f t="shared" si="16"/>
        <v>0</v>
      </c>
    </row>
    <row r="178" spans="1:6" ht="12.75">
      <c r="A178" s="50">
        <f t="shared" si="17"/>
        <v>132</v>
      </c>
      <c r="B178" s="59" t="s">
        <v>168</v>
      </c>
      <c r="C178" s="50">
        <v>1</v>
      </c>
      <c r="D178" s="50" t="s">
        <v>111</v>
      </c>
      <c r="E178" s="85">
        <f>$E$141</f>
        <v>0</v>
      </c>
      <c r="F178" s="54">
        <f t="shared" si="16"/>
        <v>0</v>
      </c>
    </row>
    <row r="179" spans="1:6" ht="12.75">
      <c r="A179" s="50">
        <f t="shared" si="17"/>
        <v>133</v>
      </c>
      <c r="B179" s="59" t="s">
        <v>169</v>
      </c>
      <c r="C179" s="50">
        <v>1</v>
      </c>
      <c r="D179" s="50" t="s">
        <v>111</v>
      </c>
      <c r="E179" s="85">
        <f>$E$142</f>
        <v>0</v>
      </c>
      <c r="F179" s="54">
        <f t="shared" si="16"/>
        <v>0</v>
      </c>
    </row>
    <row r="180" spans="1:6" ht="12.75">
      <c r="A180" s="50">
        <f t="shared" si="17"/>
        <v>134</v>
      </c>
      <c r="B180" s="59" t="s">
        <v>170</v>
      </c>
      <c r="C180" s="50">
        <v>2</v>
      </c>
      <c r="D180" s="50" t="s">
        <v>111</v>
      </c>
      <c r="E180" s="85">
        <f>$E$143</f>
        <v>0</v>
      </c>
      <c r="F180" s="54">
        <f t="shared" si="16"/>
        <v>0</v>
      </c>
    </row>
    <row r="182" ht="12.75">
      <c r="B182" s="43" t="s">
        <v>89</v>
      </c>
    </row>
    <row r="183" spans="1:6" ht="12.75">
      <c r="A183" s="50">
        <f>A180+1</f>
        <v>135</v>
      </c>
      <c r="B183" s="59" t="s">
        <v>145</v>
      </c>
      <c r="C183" s="59">
        <v>1</v>
      </c>
      <c r="D183" s="59" t="s">
        <v>114</v>
      </c>
      <c r="E183" s="85">
        <f>E89</f>
        <v>0</v>
      </c>
      <c r="F183" s="54">
        <f aca="true" t="shared" si="18" ref="F183:F200">C183*E183</f>
        <v>0</v>
      </c>
    </row>
    <row r="184" spans="1:6" ht="12.75">
      <c r="A184" s="50">
        <f aca="true" t="shared" si="19" ref="A184:A200">A183+1</f>
        <v>136</v>
      </c>
      <c r="B184" s="59" t="s">
        <v>146</v>
      </c>
      <c r="C184" s="59">
        <v>2</v>
      </c>
      <c r="D184" s="59" t="s">
        <v>111</v>
      </c>
      <c r="E184" s="87">
        <f>$E$90</f>
        <v>0</v>
      </c>
      <c r="F184" s="54">
        <f t="shared" si="18"/>
        <v>0</v>
      </c>
    </row>
    <row r="185" spans="1:6" ht="25.5">
      <c r="A185" s="50">
        <f t="shared" si="19"/>
        <v>137</v>
      </c>
      <c r="B185" s="59" t="s">
        <v>147</v>
      </c>
      <c r="C185" s="59">
        <v>4</v>
      </c>
      <c r="D185" s="59" t="s">
        <v>111</v>
      </c>
      <c r="E185" s="87">
        <f>$E$91</f>
        <v>0</v>
      </c>
      <c r="F185" s="54">
        <f t="shared" si="18"/>
        <v>0</v>
      </c>
    </row>
    <row r="186" spans="1:6" ht="12.75">
      <c r="A186" s="50">
        <f t="shared" si="19"/>
        <v>138</v>
      </c>
      <c r="B186" s="59" t="s">
        <v>148</v>
      </c>
      <c r="C186" s="59">
        <v>1</v>
      </c>
      <c r="D186" s="59" t="s">
        <v>111</v>
      </c>
      <c r="E186" s="85">
        <f>$E$92</f>
        <v>0</v>
      </c>
      <c r="F186" s="54">
        <f t="shared" si="18"/>
        <v>0</v>
      </c>
    </row>
    <row r="187" spans="1:6" ht="25.5">
      <c r="A187" s="50">
        <f t="shared" si="19"/>
        <v>139</v>
      </c>
      <c r="B187" s="59" t="s">
        <v>149</v>
      </c>
      <c r="C187" s="59">
        <v>1</v>
      </c>
      <c r="D187" s="59" t="s">
        <v>114</v>
      </c>
      <c r="E187" s="87">
        <f>$E$93</f>
        <v>0</v>
      </c>
      <c r="F187" s="54">
        <f t="shared" si="18"/>
        <v>0</v>
      </c>
    </row>
    <row r="188" spans="1:6" ht="12.75">
      <c r="A188" s="50">
        <f t="shared" si="19"/>
        <v>140</v>
      </c>
      <c r="B188" s="59" t="s">
        <v>155</v>
      </c>
      <c r="C188" s="59">
        <v>1</v>
      </c>
      <c r="D188" s="59" t="s">
        <v>111</v>
      </c>
      <c r="E188" s="87">
        <f>$E$113</f>
        <v>0</v>
      </c>
      <c r="F188" s="54">
        <f t="shared" si="18"/>
        <v>0</v>
      </c>
    </row>
    <row r="189" spans="1:6" ht="12.75">
      <c r="A189" s="50">
        <f t="shared" si="19"/>
        <v>141</v>
      </c>
      <c r="B189" s="59" t="s">
        <v>156</v>
      </c>
      <c r="C189" s="59">
        <v>1</v>
      </c>
      <c r="D189" s="59" t="s">
        <v>114</v>
      </c>
      <c r="E189" s="85">
        <f>$E$114</f>
        <v>0</v>
      </c>
      <c r="F189" s="54">
        <f t="shared" si="18"/>
        <v>0</v>
      </c>
    </row>
    <row r="190" spans="1:6" ht="25.5">
      <c r="A190" s="50">
        <f t="shared" si="19"/>
        <v>142</v>
      </c>
      <c r="B190" s="51" t="s">
        <v>226</v>
      </c>
      <c r="C190" s="59">
        <v>1</v>
      </c>
      <c r="D190" s="59" t="s">
        <v>111</v>
      </c>
      <c r="E190" s="87">
        <f>$E$94</f>
        <v>0</v>
      </c>
      <c r="F190" s="54">
        <f t="shared" si="18"/>
        <v>0</v>
      </c>
    </row>
    <row r="191" spans="1:6" ht="12.75">
      <c r="A191" s="50">
        <f t="shared" si="19"/>
        <v>143</v>
      </c>
      <c r="B191" s="59" t="s">
        <v>118</v>
      </c>
      <c r="C191" s="59">
        <v>25</v>
      </c>
      <c r="D191" s="59" t="s">
        <v>119</v>
      </c>
      <c r="E191" s="85">
        <f>E59</f>
        <v>0</v>
      </c>
      <c r="F191" s="54">
        <f t="shared" si="18"/>
        <v>0</v>
      </c>
    </row>
    <row r="192" spans="1:6" ht="12.75">
      <c r="A192" s="50">
        <f t="shared" si="19"/>
        <v>144</v>
      </c>
      <c r="B192" s="59" t="s">
        <v>158</v>
      </c>
      <c r="C192" s="59">
        <v>25</v>
      </c>
      <c r="D192" s="59" t="s">
        <v>119</v>
      </c>
      <c r="E192" s="85">
        <f>E60</f>
        <v>0</v>
      </c>
      <c r="F192" s="54">
        <f t="shared" si="18"/>
        <v>0</v>
      </c>
    </row>
    <row r="193" spans="1:6" ht="12.75">
      <c r="A193" s="50">
        <f t="shared" si="19"/>
        <v>145</v>
      </c>
      <c r="B193" s="59" t="s">
        <v>126</v>
      </c>
      <c r="C193" s="59">
        <v>25</v>
      </c>
      <c r="D193" s="59" t="s">
        <v>119</v>
      </c>
      <c r="E193" s="85">
        <f>E61</f>
        <v>0</v>
      </c>
      <c r="F193" s="54">
        <f t="shared" si="18"/>
        <v>0</v>
      </c>
    </row>
    <row r="194" spans="1:6" ht="12.75">
      <c r="A194" s="50">
        <f t="shared" si="19"/>
        <v>146</v>
      </c>
      <c r="B194" s="59" t="s">
        <v>150</v>
      </c>
      <c r="C194" s="59">
        <v>1</v>
      </c>
      <c r="D194" s="59" t="s">
        <v>111</v>
      </c>
      <c r="E194" s="85">
        <f>$E$98</f>
        <v>0</v>
      </c>
      <c r="F194" s="54">
        <f t="shared" si="18"/>
        <v>0</v>
      </c>
    </row>
    <row r="195" spans="1:6" ht="63.75">
      <c r="A195" s="50">
        <f t="shared" si="19"/>
        <v>147</v>
      </c>
      <c r="B195" s="51" t="s">
        <v>206</v>
      </c>
      <c r="C195" s="59">
        <v>1</v>
      </c>
      <c r="D195" s="59" t="s">
        <v>114</v>
      </c>
      <c r="E195" s="85">
        <f>$E$99</f>
        <v>0</v>
      </c>
      <c r="F195" s="54">
        <f t="shared" si="18"/>
        <v>0</v>
      </c>
    </row>
    <row r="196" spans="1:6" ht="12.75">
      <c r="A196" s="55">
        <f t="shared" si="19"/>
        <v>148</v>
      </c>
      <c r="B196" s="56" t="s">
        <v>151</v>
      </c>
      <c r="C196" s="58">
        <v>1</v>
      </c>
      <c r="D196" s="58" t="s">
        <v>111</v>
      </c>
      <c r="E196" s="88">
        <f>$E$100</f>
        <v>0</v>
      </c>
      <c r="F196" s="57">
        <f t="shared" si="18"/>
        <v>0</v>
      </c>
    </row>
    <row r="197" spans="1:6" ht="12.75">
      <c r="A197" s="50">
        <f t="shared" si="19"/>
        <v>149</v>
      </c>
      <c r="B197" s="51" t="s">
        <v>157</v>
      </c>
      <c r="C197" s="53">
        <v>2</v>
      </c>
      <c r="D197" s="53" t="s">
        <v>111</v>
      </c>
      <c r="E197" s="87">
        <f>$E$101</f>
        <v>0</v>
      </c>
      <c r="F197" s="54">
        <f t="shared" si="18"/>
        <v>0</v>
      </c>
    </row>
    <row r="198" spans="1:6" ht="12.75">
      <c r="A198" s="50">
        <f t="shared" si="19"/>
        <v>150</v>
      </c>
      <c r="B198" s="51" t="s">
        <v>152</v>
      </c>
      <c r="C198" s="53">
        <v>1</v>
      </c>
      <c r="D198" s="53" t="s">
        <v>111</v>
      </c>
      <c r="E198" s="87">
        <f>$E$102</f>
        <v>0</v>
      </c>
      <c r="F198" s="54">
        <f t="shared" si="18"/>
        <v>0</v>
      </c>
    </row>
    <row r="199" spans="1:6" ht="12.75">
      <c r="A199" s="50">
        <f t="shared" si="19"/>
        <v>151</v>
      </c>
      <c r="B199" s="51" t="s">
        <v>153</v>
      </c>
      <c r="C199" s="53">
        <v>1</v>
      </c>
      <c r="D199" s="53" t="s">
        <v>111</v>
      </c>
      <c r="E199" s="87">
        <f>$E$103</f>
        <v>0</v>
      </c>
      <c r="F199" s="54">
        <f t="shared" si="18"/>
        <v>0</v>
      </c>
    </row>
    <row r="200" spans="1:6" ht="25.5">
      <c r="A200" s="55">
        <f t="shared" si="19"/>
        <v>152</v>
      </c>
      <c r="B200" s="56" t="s">
        <v>154</v>
      </c>
      <c r="C200" s="58">
        <v>1</v>
      </c>
      <c r="D200" s="58" t="s">
        <v>111</v>
      </c>
      <c r="E200" s="88">
        <f>$E$104</f>
        <v>0</v>
      </c>
      <c r="F200" s="57">
        <f t="shared" si="18"/>
        <v>0</v>
      </c>
    </row>
    <row r="202" spans="2:7" ht="12.75">
      <c r="B202" s="43" t="s">
        <v>90</v>
      </c>
      <c r="E202" s="42"/>
      <c r="F202" s="42"/>
      <c r="G202" s="42"/>
    </row>
    <row r="203" spans="1:7" ht="12.75">
      <c r="A203" s="50">
        <f>A200+1</f>
        <v>153</v>
      </c>
      <c r="B203" s="59" t="s">
        <v>162</v>
      </c>
      <c r="C203" s="59">
        <v>37.5</v>
      </c>
      <c r="D203" s="59" t="s">
        <v>119</v>
      </c>
      <c r="E203" s="87">
        <f>E59</f>
        <v>0</v>
      </c>
      <c r="F203" s="54">
        <f aca="true" t="shared" si="20" ref="F203:F217">C203*E203</f>
        <v>0</v>
      </c>
      <c r="G203" s="42"/>
    </row>
    <row r="204" spans="1:7" ht="12.75">
      <c r="A204" s="50">
        <f aca="true" t="shared" si="21" ref="A204:A217">A203+1</f>
        <v>154</v>
      </c>
      <c r="B204" s="59" t="s">
        <v>158</v>
      </c>
      <c r="C204" s="59">
        <v>37.5</v>
      </c>
      <c r="D204" s="59" t="s">
        <v>119</v>
      </c>
      <c r="E204" s="87">
        <f>E60</f>
        <v>0</v>
      </c>
      <c r="F204" s="54">
        <f t="shared" si="20"/>
        <v>0</v>
      </c>
      <c r="G204" s="42"/>
    </row>
    <row r="205" spans="1:7" ht="12.75">
      <c r="A205" s="50">
        <f t="shared" si="21"/>
        <v>155</v>
      </c>
      <c r="B205" s="59" t="s">
        <v>126</v>
      </c>
      <c r="C205" s="59">
        <v>37.5</v>
      </c>
      <c r="D205" s="59" t="s">
        <v>119</v>
      </c>
      <c r="E205" s="87">
        <f>E61</f>
        <v>0</v>
      </c>
      <c r="F205" s="54">
        <f t="shared" si="20"/>
        <v>0</v>
      </c>
      <c r="G205" s="42"/>
    </row>
    <row r="206" spans="1:7" ht="12.75">
      <c r="A206" s="50">
        <f t="shared" si="21"/>
        <v>156</v>
      </c>
      <c r="B206" s="59" t="s">
        <v>171</v>
      </c>
      <c r="C206" s="59">
        <v>1</v>
      </c>
      <c r="D206" s="59" t="s">
        <v>114</v>
      </c>
      <c r="E206" s="87">
        <f>$E$169</f>
        <v>0</v>
      </c>
      <c r="F206" s="54">
        <f t="shared" si="20"/>
        <v>0</v>
      </c>
      <c r="G206" s="42"/>
    </row>
    <row r="207" spans="1:7" ht="12.75">
      <c r="A207" s="50">
        <f t="shared" si="21"/>
        <v>157</v>
      </c>
      <c r="B207" s="59" t="s">
        <v>164</v>
      </c>
      <c r="C207" s="59">
        <v>2</v>
      </c>
      <c r="D207" s="59" t="s">
        <v>111</v>
      </c>
      <c r="E207" s="85">
        <f>$E$133</f>
        <v>0</v>
      </c>
      <c r="F207" s="54">
        <f t="shared" si="20"/>
        <v>0</v>
      </c>
      <c r="G207" s="42"/>
    </row>
    <row r="208" spans="1:7" ht="12.75">
      <c r="A208" s="50">
        <f t="shared" si="21"/>
        <v>158</v>
      </c>
      <c r="B208" s="59" t="s">
        <v>165</v>
      </c>
      <c r="C208" s="59">
        <v>1</v>
      </c>
      <c r="D208" s="59" t="s">
        <v>111</v>
      </c>
      <c r="E208" s="85">
        <f>$E$135</f>
        <v>0</v>
      </c>
      <c r="F208" s="54">
        <f t="shared" si="20"/>
        <v>0</v>
      </c>
      <c r="G208" s="42"/>
    </row>
    <row r="209" spans="1:7" ht="12.75">
      <c r="A209" s="50">
        <f t="shared" si="21"/>
        <v>159</v>
      </c>
      <c r="B209" s="59" t="s">
        <v>156</v>
      </c>
      <c r="C209" s="59">
        <v>1</v>
      </c>
      <c r="D209" s="59" t="s">
        <v>114</v>
      </c>
      <c r="E209" s="85">
        <f>$E$114</f>
        <v>0</v>
      </c>
      <c r="F209" s="54">
        <f t="shared" si="20"/>
        <v>0</v>
      </c>
      <c r="G209" s="42"/>
    </row>
    <row r="210" spans="1:7" ht="25.5">
      <c r="A210" s="50">
        <f t="shared" si="21"/>
        <v>160</v>
      </c>
      <c r="B210" s="51" t="s">
        <v>226</v>
      </c>
      <c r="C210" s="59">
        <v>1</v>
      </c>
      <c r="D210" s="59" t="s">
        <v>111</v>
      </c>
      <c r="E210" s="87">
        <f>$E$94</f>
        <v>0</v>
      </c>
      <c r="F210" s="54">
        <f t="shared" si="20"/>
        <v>0</v>
      </c>
      <c r="G210" s="42"/>
    </row>
    <row r="211" spans="1:7" ht="12.75">
      <c r="A211" s="50">
        <f t="shared" si="21"/>
        <v>161</v>
      </c>
      <c r="B211" s="59" t="s">
        <v>166</v>
      </c>
      <c r="C211" s="59">
        <v>1</v>
      </c>
      <c r="D211" s="59" t="s">
        <v>111</v>
      </c>
      <c r="E211" s="85">
        <f>$E$137</f>
        <v>0</v>
      </c>
      <c r="F211" s="54">
        <f t="shared" si="20"/>
        <v>0</v>
      </c>
      <c r="G211" s="42"/>
    </row>
    <row r="212" spans="1:7" ht="63.75">
      <c r="A212" s="50">
        <f t="shared" si="21"/>
        <v>162</v>
      </c>
      <c r="B212" s="59" t="s">
        <v>207</v>
      </c>
      <c r="C212" s="59">
        <v>1</v>
      </c>
      <c r="D212" s="59" t="s">
        <v>114</v>
      </c>
      <c r="E212" s="85">
        <f>$E$138</f>
        <v>0</v>
      </c>
      <c r="F212" s="54">
        <f t="shared" si="20"/>
        <v>0</v>
      </c>
      <c r="G212" s="42"/>
    </row>
    <row r="213" spans="1:7" ht="12.75">
      <c r="A213" s="55">
        <f t="shared" si="21"/>
        <v>163</v>
      </c>
      <c r="B213" s="60" t="s">
        <v>167</v>
      </c>
      <c r="C213" s="60">
        <v>1</v>
      </c>
      <c r="D213" s="60" t="s">
        <v>111</v>
      </c>
      <c r="E213" s="89">
        <f>$E$139</f>
        <v>0</v>
      </c>
      <c r="F213" s="57">
        <f t="shared" si="20"/>
        <v>0</v>
      </c>
      <c r="G213" s="42"/>
    </row>
    <row r="214" spans="1:7" ht="12.75">
      <c r="A214" s="50">
        <f t="shared" si="21"/>
        <v>164</v>
      </c>
      <c r="B214" s="59" t="s">
        <v>181</v>
      </c>
      <c r="C214" s="59">
        <v>5</v>
      </c>
      <c r="D214" s="59" t="s">
        <v>112</v>
      </c>
      <c r="E214" s="85">
        <f>$E$140</f>
        <v>0</v>
      </c>
      <c r="F214" s="54">
        <f t="shared" si="20"/>
        <v>0</v>
      </c>
      <c r="G214" s="42"/>
    </row>
    <row r="215" spans="1:7" ht="12.75">
      <c r="A215" s="50">
        <f t="shared" si="21"/>
        <v>165</v>
      </c>
      <c r="B215" s="59" t="s">
        <v>168</v>
      </c>
      <c r="C215" s="59">
        <v>1</v>
      </c>
      <c r="D215" s="59" t="s">
        <v>111</v>
      </c>
      <c r="E215" s="85">
        <f>$E$141</f>
        <v>0</v>
      </c>
      <c r="F215" s="54">
        <f t="shared" si="20"/>
        <v>0</v>
      </c>
      <c r="G215" s="42"/>
    </row>
    <row r="216" spans="1:7" ht="12.75">
      <c r="A216" s="50">
        <f t="shared" si="21"/>
        <v>166</v>
      </c>
      <c r="B216" s="59" t="s">
        <v>169</v>
      </c>
      <c r="C216" s="59">
        <v>1</v>
      </c>
      <c r="D216" s="59" t="s">
        <v>111</v>
      </c>
      <c r="E216" s="85">
        <f>$E$142</f>
        <v>0</v>
      </c>
      <c r="F216" s="54">
        <f t="shared" si="20"/>
        <v>0</v>
      </c>
      <c r="G216" s="42"/>
    </row>
    <row r="217" spans="1:7" ht="12.75">
      <c r="A217" s="50">
        <f t="shared" si="21"/>
        <v>167</v>
      </c>
      <c r="B217" s="59" t="s">
        <v>170</v>
      </c>
      <c r="C217" s="59">
        <v>2</v>
      </c>
      <c r="D217" s="59" t="s">
        <v>111</v>
      </c>
      <c r="E217" s="85">
        <f>$E$143</f>
        <v>0</v>
      </c>
      <c r="F217" s="54">
        <f t="shared" si="20"/>
        <v>0</v>
      </c>
      <c r="G217" s="42"/>
    </row>
    <row r="219" ht="12.75">
      <c r="B219" s="43" t="s">
        <v>91</v>
      </c>
    </row>
    <row r="220" spans="1:6" ht="12.75">
      <c r="A220" s="50">
        <f>A217+1</f>
        <v>168</v>
      </c>
      <c r="B220" s="51" t="s">
        <v>172</v>
      </c>
      <c r="C220" s="59">
        <v>1</v>
      </c>
      <c r="D220" s="61" t="s">
        <v>114</v>
      </c>
      <c r="E220" s="84"/>
      <c r="F220" s="54">
        <f>C220*E220</f>
        <v>0</v>
      </c>
    </row>
    <row r="221" spans="1:6" ht="12.75">
      <c r="A221" s="50">
        <f>A220+1</f>
        <v>169</v>
      </c>
      <c r="B221" s="51" t="s">
        <v>173</v>
      </c>
      <c r="C221" s="59">
        <v>1</v>
      </c>
      <c r="D221" s="61" t="s">
        <v>114</v>
      </c>
      <c r="E221" s="84"/>
      <c r="F221" s="54">
        <f>C221*E221</f>
        <v>0</v>
      </c>
    </row>
    <row r="222" spans="1:6" ht="25.5">
      <c r="A222" s="50">
        <f>A221+1</f>
        <v>170</v>
      </c>
      <c r="B222" s="51" t="s">
        <v>174</v>
      </c>
      <c r="C222" s="59">
        <v>1</v>
      </c>
      <c r="D222" s="51" t="s">
        <v>114</v>
      </c>
      <c r="E222" s="84"/>
      <c r="F222" s="54">
        <f>C222*E222</f>
        <v>0</v>
      </c>
    </row>
    <row r="224" ht="12.75">
      <c r="B224" s="43" t="s">
        <v>92</v>
      </c>
    </row>
    <row r="225" spans="1:6" ht="12.75">
      <c r="A225" s="50">
        <f>A222+1</f>
        <v>171</v>
      </c>
      <c r="B225" s="51" t="s">
        <v>241</v>
      </c>
      <c r="C225" s="50">
        <v>1</v>
      </c>
      <c r="D225" s="53" t="s">
        <v>114</v>
      </c>
      <c r="E225" s="85">
        <f>$E$107</f>
        <v>0</v>
      </c>
      <c r="F225" s="54">
        <f aca="true" t="shared" si="22" ref="F225:F240">C225*E225</f>
        <v>0</v>
      </c>
    </row>
    <row r="226" spans="1:6" ht="12.75">
      <c r="A226" s="50">
        <f aca="true" t="shared" si="23" ref="A226:A240">A225+1</f>
        <v>172</v>
      </c>
      <c r="B226" s="59" t="s">
        <v>162</v>
      </c>
      <c r="C226" s="50">
        <v>37.5</v>
      </c>
      <c r="D226" s="50" t="s">
        <v>119</v>
      </c>
      <c r="E226" s="85">
        <f>E59</f>
        <v>0</v>
      </c>
      <c r="F226" s="54">
        <f t="shared" si="22"/>
        <v>0</v>
      </c>
    </row>
    <row r="227" spans="1:6" ht="12.75">
      <c r="A227" s="50">
        <f t="shared" si="23"/>
        <v>173</v>
      </c>
      <c r="B227" s="59" t="s">
        <v>158</v>
      </c>
      <c r="C227" s="50">
        <v>37.5</v>
      </c>
      <c r="D227" s="50" t="s">
        <v>119</v>
      </c>
      <c r="E227" s="85">
        <f>E60</f>
        <v>0</v>
      </c>
      <c r="F227" s="54">
        <f t="shared" si="22"/>
        <v>0</v>
      </c>
    </row>
    <row r="228" spans="1:6" ht="12.75">
      <c r="A228" s="50">
        <f t="shared" si="23"/>
        <v>174</v>
      </c>
      <c r="B228" s="59" t="s">
        <v>126</v>
      </c>
      <c r="C228" s="50">
        <v>37.5</v>
      </c>
      <c r="D228" s="50" t="s">
        <v>119</v>
      </c>
      <c r="E228" s="90">
        <f>E61</f>
        <v>0</v>
      </c>
      <c r="F228" s="54">
        <f t="shared" si="22"/>
        <v>0</v>
      </c>
    </row>
    <row r="229" spans="1:6" ht="12.75">
      <c r="A229" s="50">
        <f t="shared" si="23"/>
        <v>175</v>
      </c>
      <c r="B229" s="51" t="s">
        <v>171</v>
      </c>
      <c r="C229" s="50">
        <v>1</v>
      </c>
      <c r="D229" s="50" t="s">
        <v>114</v>
      </c>
      <c r="E229" s="85">
        <f>$E$169</f>
        <v>0</v>
      </c>
      <c r="F229" s="54">
        <f t="shared" si="22"/>
        <v>0</v>
      </c>
    </row>
    <row r="230" spans="1:6" ht="12.75">
      <c r="A230" s="50">
        <f t="shared" si="23"/>
        <v>176</v>
      </c>
      <c r="B230" s="59" t="s">
        <v>164</v>
      </c>
      <c r="C230" s="50">
        <v>2</v>
      </c>
      <c r="D230" s="50" t="s">
        <v>111</v>
      </c>
      <c r="E230" s="85">
        <f>$E$133</f>
        <v>0</v>
      </c>
      <c r="F230" s="54">
        <f t="shared" si="22"/>
        <v>0</v>
      </c>
    </row>
    <row r="231" spans="1:6" ht="12.75">
      <c r="A231" s="50">
        <f t="shared" si="23"/>
        <v>177</v>
      </c>
      <c r="B231" s="59" t="s">
        <v>156</v>
      </c>
      <c r="C231" s="50">
        <v>1</v>
      </c>
      <c r="D231" s="50" t="s">
        <v>114</v>
      </c>
      <c r="E231" s="85">
        <f>$E$114</f>
        <v>0</v>
      </c>
      <c r="F231" s="54">
        <f t="shared" si="22"/>
        <v>0</v>
      </c>
    </row>
    <row r="232" spans="1:6" ht="12.75">
      <c r="A232" s="50">
        <f t="shared" si="23"/>
        <v>178</v>
      </c>
      <c r="B232" s="59" t="s">
        <v>165</v>
      </c>
      <c r="C232" s="50">
        <v>1</v>
      </c>
      <c r="D232" s="50" t="s">
        <v>111</v>
      </c>
      <c r="E232" s="85">
        <f>$E$135</f>
        <v>0</v>
      </c>
      <c r="F232" s="54">
        <f t="shared" si="22"/>
        <v>0</v>
      </c>
    </row>
    <row r="233" spans="1:6" ht="25.5">
      <c r="A233" s="50">
        <f t="shared" si="23"/>
        <v>179</v>
      </c>
      <c r="B233" s="51" t="s">
        <v>226</v>
      </c>
      <c r="C233" s="50">
        <v>1</v>
      </c>
      <c r="D233" s="50" t="s">
        <v>111</v>
      </c>
      <c r="E233" s="87">
        <f>$E$94</f>
        <v>0</v>
      </c>
      <c r="F233" s="54">
        <f t="shared" si="22"/>
        <v>0</v>
      </c>
    </row>
    <row r="234" spans="1:6" ht="12.75">
      <c r="A234" s="50">
        <f t="shared" si="23"/>
        <v>180</v>
      </c>
      <c r="B234" s="59" t="s">
        <v>166</v>
      </c>
      <c r="C234" s="50">
        <v>1</v>
      </c>
      <c r="D234" s="50" t="s">
        <v>111</v>
      </c>
      <c r="E234" s="85">
        <f>$E$137</f>
        <v>0</v>
      </c>
      <c r="F234" s="54">
        <f t="shared" si="22"/>
        <v>0</v>
      </c>
    </row>
    <row r="235" spans="1:6" ht="63.75">
      <c r="A235" s="50">
        <f t="shared" si="23"/>
        <v>181</v>
      </c>
      <c r="B235" s="59" t="s">
        <v>207</v>
      </c>
      <c r="C235" s="50">
        <v>1</v>
      </c>
      <c r="D235" s="50" t="s">
        <v>114</v>
      </c>
      <c r="E235" s="85">
        <f>$E$138</f>
        <v>0</v>
      </c>
      <c r="F235" s="54">
        <f t="shared" si="22"/>
        <v>0</v>
      </c>
    </row>
    <row r="236" spans="1:6" ht="12.75">
      <c r="A236" s="55">
        <f t="shared" si="23"/>
        <v>182</v>
      </c>
      <c r="B236" s="60" t="s">
        <v>167</v>
      </c>
      <c r="C236" s="55">
        <v>1</v>
      </c>
      <c r="D236" s="55" t="s">
        <v>111</v>
      </c>
      <c r="E236" s="89">
        <f>$E$139</f>
        <v>0</v>
      </c>
      <c r="F236" s="57">
        <f t="shared" si="22"/>
        <v>0</v>
      </c>
    </row>
    <row r="237" spans="1:6" ht="12.75">
      <c r="A237" s="50">
        <f t="shared" si="23"/>
        <v>183</v>
      </c>
      <c r="B237" s="59" t="s">
        <v>181</v>
      </c>
      <c r="C237" s="50">
        <v>5</v>
      </c>
      <c r="D237" s="50" t="s">
        <v>112</v>
      </c>
      <c r="E237" s="85">
        <f>$E$140</f>
        <v>0</v>
      </c>
      <c r="F237" s="54">
        <f t="shared" si="22"/>
        <v>0</v>
      </c>
    </row>
    <row r="238" spans="1:6" ht="12.75">
      <c r="A238" s="50">
        <f t="shared" si="23"/>
        <v>184</v>
      </c>
      <c r="B238" s="59" t="s">
        <v>168</v>
      </c>
      <c r="C238" s="50">
        <v>1</v>
      </c>
      <c r="D238" s="50" t="s">
        <v>111</v>
      </c>
      <c r="E238" s="85">
        <f>$E$141</f>
        <v>0</v>
      </c>
      <c r="F238" s="54">
        <f t="shared" si="22"/>
        <v>0</v>
      </c>
    </row>
    <row r="239" spans="1:6" ht="12.75">
      <c r="A239" s="50">
        <f t="shared" si="23"/>
        <v>185</v>
      </c>
      <c r="B239" s="59" t="s">
        <v>169</v>
      </c>
      <c r="C239" s="50">
        <v>1</v>
      </c>
      <c r="D239" s="50" t="s">
        <v>111</v>
      </c>
      <c r="E239" s="85">
        <f>$E$142</f>
        <v>0</v>
      </c>
      <c r="F239" s="54">
        <f t="shared" si="22"/>
        <v>0</v>
      </c>
    </row>
    <row r="240" spans="1:6" ht="12.75">
      <c r="A240" s="50">
        <f t="shared" si="23"/>
        <v>186</v>
      </c>
      <c r="B240" s="59" t="s">
        <v>170</v>
      </c>
      <c r="C240" s="50">
        <v>2</v>
      </c>
      <c r="D240" s="50" t="s">
        <v>111</v>
      </c>
      <c r="E240" s="85">
        <f>$E$143</f>
        <v>0</v>
      </c>
      <c r="F240" s="54">
        <f t="shared" si="22"/>
        <v>0</v>
      </c>
    </row>
    <row r="242" ht="12.75">
      <c r="B242" s="43" t="s">
        <v>93</v>
      </c>
    </row>
    <row r="243" spans="1:6" ht="25.5">
      <c r="A243" s="50">
        <f>A240+1</f>
        <v>187</v>
      </c>
      <c r="B243" s="51" t="s">
        <v>175</v>
      </c>
      <c r="C243" s="50">
        <v>1</v>
      </c>
      <c r="D243" s="50" t="s">
        <v>111</v>
      </c>
      <c r="E243" s="84"/>
      <c r="F243" s="54">
        <f aca="true" t="shared" si="24" ref="F243:F260">C243*E243</f>
        <v>0</v>
      </c>
    </row>
    <row r="244" spans="1:6" ht="12.75">
      <c r="A244" s="55">
        <f aca="true" t="shared" si="25" ref="A244:A260">A243+1</f>
        <v>188</v>
      </c>
      <c r="B244" s="56" t="s">
        <v>167</v>
      </c>
      <c r="C244" s="55">
        <v>2</v>
      </c>
      <c r="D244" s="55" t="s">
        <v>111</v>
      </c>
      <c r="E244" s="89">
        <f>$E$139</f>
        <v>0</v>
      </c>
      <c r="F244" s="57">
        <f t="shared" si="24"/>
        <v>0</v>
      </c>
    </row>
    <row r="245" spans="1:6" ht="12.75">
      <c r="A245" s="50">
        <f t="shared" si="25"/>
        <v>189</v>
      </c>
      <c r="B245" s="51" t="s">
        <v>177</v>
      </c>
      <c r="C245" s="50">
        <v>22</v>
      </c>
      <c r="D245" s="50" t="s">
        <v>112</v>
      </c>
      <c r="E245" s="84"/>
      <c r="F245" s="54">
        <f t="shared" si="24"/>
        <v>0</v>
      </c>
    </row>
    <row r="246" spans="1:6" ht="12.75">
      <c r="A246" s="50">
        <f t="shared" si="25"/>
        <v>190</v>
      </c>
      <c r="B246" s="51" t="s">
        <v>178</v>
      </c>
      <c r="C246" s="50">
        <v>22.5</v>
      </c>
      <c r="D246" s="50" t="s">
        <v>112</v>
      </c>
      <c r="E246" s="84"/>
      <c r="F246" s="54">
        <f t="shared" si="24"/>
        <v>0</v>
      </c>
    </row>
    <row r="247" spans="1:6" ht="12.75">
      <c r="A247" s="50">
        <f t="shared" si="25"/>
        <v>191</v>
      </c>
      <c r="B247" s="51" t="s">
        <v>179</v>
      </c>
      <c r="C247" s="50">
        <v>4</v>
      </c>
      <c r="D247" s="50" t="s">
        <v>111</v>
      </c>
      <c r="E247" s="84"/>
      <c r="F247" s="54">
        <f t="shared" si="24"/>
        <v>0</v>
      </c>
    </row>
    <row r="248" spans="1:6" ht="12.75">
      <c r="A248" s="50">
        <f t="shared" si="25"/>
        <v>192</v>
      </c>
      <c r="B248" s="51" t="s">
        <v>180</v>
      </c>
      <c r="C248" s="50">
        <v>12</v>
      </c>
      <c r="D248" s="50" t="s">
        <v>111</v>
      </c>
      <c r="E248" s="84"/>
      <c r="F248" s="54">
        <f t="shared" si="24"/>
        <v>0</v>
      </c>
    </row>
    <row r="249" spans="1:6" ht="12.75">
      <c r="A249" s="50">
        <f t="shared" si="25"/>
        <v>193</v>
      </c>
      <c r="B249" s="51" t="s">
        <v>176</v>
      </c>
      <c r="C249" s="50">
        <v>1</v>
      </c>
      <c r="D249" s="50" t="s">
        <v>111</v>
      </c>
      <c r="E249" s="84"/>
      <c r="F249" s="54">
        <f t="shared" si="24"/>
        <v>0</v>
      </c>
    </row>
    <row r="250" spans="1:6" ht="12.75">
      <c r="A250" s="50">
        <f t="shared" si="25"/>
        <v>194</v>
      </c>
      <c r="B250" s="51" t="s">
        <v>182</v>
      </c>
      <c r="C250" s="50">
        <v>1</v>
      </c>
      <c r="D250" s="50" t="s">
        <v>111</v>
      </c>
      <c r="E250" s="84"/>
      <c r="F250" s="54">
        <f t="shared" si="24"/>
        <v>0</v>
      </c>
    </row>
    <row r="251" spans="1:6" ht="12.75">
      <c r="A251" s="50">
        <f t="shared" si="25"/>
        <v>195</v>
      </c>
      <c r="B251" s="51" t="s">
        <v>183</v>
      </c>
      <c r="C251" s="50">
        <v>1</v>
      </c>
      <c r="D251" s="50" t="s">
        <v>111</v>
      </c>
      <c r="E251" s="84"/>
      <c r="F251" s="54">
        <f t="shared" si="24"/>
        <v>0</v>
      </c>
    </row>
    <row r="252" spans="1:6" ht="12.75">
      <c r="A252" s="50">
        <f t="shared" si="25"/>
        <v>196</v>
      </c>
      <c r="B252" s="51" t="s">
        <v>184</v>
      </c>
      <c r="C252" s="50">
        <v>3</v>
      </c>
      <c r="D252" s="50" t="s">
        <v>111</v>
      </c>
      <c r="E252" s="84"/>
      <c r="F252" s="54">
        <f t="shared" si="24"/>
        <v>0</v>
      </c>
    </row>
    <row r="253" spans="1:6" ht="12.75">
      <c r="A253" s="50">
        <f t="shared" si="25"/>
        <v>197</v>
      </c>
      <c r="B253" s="51" t="s">
        <v>188</v>
      </c>
      <c r="C253" s="50">
        <v>2</v>
      </c>
      <c r="D253" s="50" t="s">
        <v>111</v>
      </c>
      <c r="E253" s="84"/>
      <c r="F253" s="54">
        <f t="shared" si="24"/>
        <v>0</v>
      </c>
    </row>
    <row r="254" spans="1:6" ht="12.75">
      <c r="A254" s="50">
        <f t="shared" si="25"/>
        <v>198</v>
      </c>
      <c r="B254" s="51" t="s">
        <v>187</v>
      </c>
      <c r="C254" s="50">
        <v>2</v>
      </c>
      <c r="D254" s="50" t="s">
        <v>111</v>
      </c>
      <c r="E254" s="84"/>
      <c r="F254" s="54">
        <f t="shared" si="24"/>
        <v>0</v>
      </c>
    </row>
    <row r="255" spans="1:6" ht="12.75">
      <c r="A255" s="50">
        <f t="shared" si="25"/>
        <v>199</v>
      </c>
      <c r="B255" s="51" t="s">
        <v>186</v>
      </c>
      <c r="C255" s="50">
        <v>1</v>
      </c>
      <c r="D255" s="50" t="s">
        <v>111</v>
      </c>
      <c r="E255" s="84"/>
      <c r="F255" s="54">
        <f t="shared" si="24"/>
        <v>0</v>
      </c>
    </row>
    <row r="256" spans="1:6" ht="12.75">
      <c r="A256" s="50">
        <f t="shared" si="25"/>
        <v>200</v>
      </c>
      <c r="B256" s="51" t="s">
        <v>191</v>
      </c>
      <c r="C256" s="50">
        <v>0.2</v>
      </c>
      <c r="D256" s="53" t="s">
        <v>119</v>
      </c>
      <c r="E256" s="84"/>
      <c r="F256" s="54">
        <f t="shared" si="24"/>
        <v>0</v>
      </c>
    </row>
    <row r="257" spans="1:6" ht="12.75">
      <c r="A257" s="50">
        <f t="shared" si="25"/>
        <v>201</v>
      </c>
      <c r="B257" s="51" t="s">
        <v>185</v>
      </c>
      <c r="C257" s="50">
        <v>1</v>
      </c>
      <c r="D257" s="50" t="s">
        <v>111</v>
      </c>
      <c r="E257" s="84"/>
      <c r="F257" s="54">
        <f t="shared" si="24"/>
        <v>0</v>
      </c>
    </row>
    <row r="258" spans="1:6" ht="12.75">
      <c r="A258" s="50">
        <f t="shared" si="25"/>
        <v>202</v>
      </c>
      <c r="B258" s="59" t="s">
        <v>181</v>
      </c>
      <c r="C258" s="50">
        <v>2.5</v>
      </c>
      <c r="D258" s="50" t="s">
        <v>112</v>
      </c>
      <c r="E258" s="85">
        <f>$E$140</f>
        <v>0</v>
      </c>
      <c r="F258" s="54">
        <f t="shared" si="24"/>
        <v>0</v>
      </c>
    </row>
    <row r="259" spans="1:6" ht="12.75">
      <c r="A259" s="50">
        <f t="shared" si="25"/>
        <v>203</v>
      </c>
      <c r="B259" s="51" t="s">
        <v>190</v>
      </c>
      <c r="C259" s="50">
        <v>25</v>
      </c>
      <c r="D259" s="53" t="s">
        <v>112</v>
      </c>
      <c r="E259" s="84"/>
      <c r="F259" s="54">
        <f t="shared" si="24"/>
        <v>0</v>
      </c>
    </row>
    <row r="260" spans="1:6" ht="12.75">
      <c r="A260" s="50">
        <f t="shared" si="25"/>
        <v>204</v>
      </c>
      <c r="B260" s="51" t="s">
        <v>189</v>
      </c>
      <c r="C260" s="50">
        <f>C259</f>
        <v>25</v>
      </c>
      <c r="D260" s="53" t="s">
        <v>112</v>
      </c>
      <c r="E260" s="84"/>
      <c r="F260" s="54">
        <f t="shared" si="24"/>
        <v>0</v>
      </c>
    </row>
    <row r="262" ht="12.75">
      <c r="B262" s="43" t="s">
        <v>94</v>
      </c>
    </row>
    <row r="263" spans="1:6" ht="12.75">
      <c r="A263" s="50">
        <f>A260+1</f>
        <v>205</v>
      </c>
      <c r="B263" s="51" t="s">
        <v>241</v>
      </c>
      <c r="C263" s="50">
        <v>1</v>
      </c>
      <c r="D263" s="53" t="s">
        <v>114</v>
      </c>
      <c r="E263" s="85">
        <f>$E$107</f>
        <v>0</v>
      </c>
      <c r="F263" s="54">
        <f aca="true" t="shared" si="26" ref="F263:F288">C263*E263</f>
        <v>0</v>
      </c>
    </row>
    <row r="264" spans="1:6" ht="12.75">
      <c r="A264" s="50">
        <f aca="true" t="shared" si="27" ref="A264:A288">A263+1</f>
        <v>206</v>
      </c>
      <c r="B264" s="51" t="s">
        <v>192</v>
      </c>
      <c r="C264" s="50">
        <v>1</v>
      </c>
      <c r="D264" s="50" t="s">
        <v>114</v>
      </c>
      <c r="E264" s="84"/>
      <c r="F264" s="54">
        <f t="shared" si="26"/>
        <v>0</v>
      </c>
    </row>
    <row r="265" spans="1:6" ht="12.75">
      <c r="A265" s="50">
        <f t="shared" si="27"/>
        <v>207</v>
      </c>
      <c r="B265" s="59" t="s">
        <v>146</v>
      </c>
      <c r="C265" s="50">
        <v>6</v>
      </c>
      <c r="D265" s="50" t="s">
        <v>111</v>
      </c>
      <c r="E265" s="87">
        <f>$E$90</f>
        <v>0</v>
      </c>
      <c r="F265" s="54">
        <f t="shared" si="26"/>
        <v>0</v>
      </c>
    </row>
    <row r="266" spans="1:6" ht="12.75">
      <c r="A266" s="50">
        <f t="shared" si="27"/>
        <v>208</v>
      </c>
      <c r="B266" s="51" t="s">
        <v>193</v>
      </c>
      <c r="C266" s="50">
        <v>4</v>
      </c>
      <c r="D266" s="50" t="s">
        <v>111</v>
      </c>
      <c r="E266" s="87">
        <f>$E$94</f>
        <v>0</v>
      </c>
      <c r="F266" s="54">
        <f t="shared" si="26"/>
        <v>0</v>
      </c>
    </row>
    <row r="267" spans="1:6" ht="12.75">
      <c r="A267" s="50">
        <f t="shared" si="27"/>
        <v>209</v>
      </c>
      <c r="B267" s="59" t="s">
        <v>148</v>
      </c>
      <c r="C267" s="50">
        <v>1</v>
      </c>
      <c r="D267" s="50" t="s">
        <v>111</v>
      </c>
      <c r="E267" s="85">
        <f>$E$92</f>
        <v>0</v>
      </c>
      <c r="F267" s="54">
        <f t="shared" si="26"/>
        <v>0</v>
      </c>
    </row>
    <row r="268" spans="1:6" ht="25.5">
      <c r="A268" s="50">
        <f t="shared" si="27"/>
        <v>210</v>
      </c>
      <c r="B268" s="51" t="s">
        <v>194</v>
      </c>
      <c r="C268" s="50">
        <v>1</v>
      </c>
      <c r="D268" s="50" t="s">
        <v>114</v>
      </c>
      <c r="E268" s="84"/>
      <c r="F268" s="54">
        <f t="shared" si="26"/>
        <v>0</v>
      </c>
    </row>
    <row r="269" spans="1:6" ht="12.75">
      <c r="A269" s="50">
        <f t="shared" si="27"/>
        <v>211</v>
      </c>
      <c r="B269" s="59" t="s">
        <v>155</v>
      </c>
      <c r="C269" s="50">
        <v>1</v>
      </c>
      <c r="D269" s="50" t="s">
        <v>111</v>
      </c>
      <c r="E269" s="87">
        <f>$E$113</f>
        <v>0</v>
      </c>
      <c r="F269" s="54">
        <f t="shared" si="26"/>
        <v>0</v>
      </c>
    </row>
    <row r="270" spans="1:6" ht="12.75">
      <c r="A270" s="50">
        <f t="shared" si="27"/>
        <v>212</v>
      </c>
      <c r="B270" s="59" t="s">
        <v>156</v>
      </c>
      <c r="C270" s="50">
        <v>1</v>
      </c>
      <c r="D270" s="50" t="s">
        <v>114</v>
      </c>
      <c r="E270" s="85">
        <f>$E$114</f>
        <v>0</v>
      </c>
      <c r="F270" s="54">
        <f t="shared" si="26"/>
        <v>0</v>
      </c>
    </row>
    <row r="271" spans="1:6" ht="25.5">
      <c r="A271" s="50">
        <f t="shared" si="27"/>
        <v>213</v>
      </c>
      <c r="B271" s="51" t="s">
        <v>226</v>
      </c>
      <c r="C271" s="50">
        <v>2</v>
      </c>
      <c r="D271" s="50" t="s">
        <v>111</v>
      </c>
      <c r="E271" s="87">
        <f>$E$94</f>
        <v>0</v>
      </c>
      <c r="F271" s="54">
        <f t="shared" si="26"/>
        <v>0</v>
      </c>
    </row>
    <row r="272" spans="1:6" ht="12.75">
      <c r="A272" s="50">
        <f t="shared" si="27"/>
        <v>214</v>
      </c>
      <c r="B272" s="59" t="s">
        <v>118</v>
      </c>
      <c r="C272" s="50">
        <v>25</v>
      </c>
      <c r="D272" s="50" t="s">
        <v>119</v>
      </c>
      <c r="E272" s="85">
        <f>E59</f>
        <v>0</v>
      </c>
      <c r="F272" s="54">
        <f t="shared" si="26"/>
        <v>0</v>
      </c>
    </row>
    <row r="273" spans="1:6" ht="12.75">
      <c r="A273" s="50">
        <f t="shared" si="27"/>
        <v>215</v>
      </c>
      <c r="B273" s="59" t="s">
        <v>158</v>
      </c>
      <c r="C273" s="50">
        <v>25</v>
      </c>
      <c r="D273" s="50" t="s">
        <v>119</v>
      </c>
      <c r="E273" s="85">
        <f>E60</f>
        <v>0</v>
      </c>
      <c r="F273" s="54">
        <f t="shared" si="26"/>
        <v>0</v>
      </c>
    </row>
    <row r="274" spans="1:6" ht="12.75">
      <c r="A274" s="50">
        <f t="shared" si="27"/>
        <v>216</v>
      </c>
      <c r="B274" s="59" t="s">
        <v>126</v>
      </c>
      <c r="C274" s="50">
        <v>25</v>
      </c>
      <c r="D274" s="50" t="s">
        <v>119</v>
      </c>
      <c r="E274" s="85">
        <f>E61</f>
        <v>0</v>
      </c>
      <c r="F274" s="54">
        <f t="shared" si="26"/>
        <v>0</v>
      </c>
    </row>
    <row r="275" spans="1:6" ht="12.75">
      <c r="A275" s="50">
        <f t="shared" si="27"/>
        <v>217</v>
      </c>
      <c r="B275" s="59" t="s">
        <v>150</v>
      </c>
      <c r="C275" s="50">
        <v>1</v>
      </c>
      <c r="D275" s="50" t="s">
        <v>111</v>
      </c>
      <c r="E275" s="85">
        <f>$E$98</f>
        <v>0</v>
      </c>
      <c r="F275" s="54">
        <f t="shared" si="26"/>
        <v>0</v>
      </c>
    </row>
    <row r="276" spans="1:6" ht="12.75">
      <c r="A276" s="50">
        <f t="shared" si="27"/>
        <v>218</v>
      </c>
      <c r="B276" s="51" t="s">
        <v>195</v>
      </c>
      <c r="C276" s="50">
        <v>1</v>
      </c>
      <c r="D276" s="50" t="s">
        <v>111</v>
      </c>
      <c r="E276" s="84"/>
      <c r="F276" s="54">
        <f t="shared" si="26"/>
        <v>0</v>
      </c>
    </row>
    <row r="277" spans="1:6" ht="63.75">
      <c r="A277" s="50">
        <f t="shared" si="27"/>
        <v>219</v>
      </c>
      <c r="B277" s="51" t="s">
        <v>208</v>
      </c>
      <c r="C277" s="50">
        <v>1</v>
      </c>
      <c r="D277" s="50" t="s">
        <v>114</v>
      </c>
      <c r="E277" s="84"/>
      <c r="F277" s="54">
        <f t="shared" si="26"/>
        <v>0</v>
      </c>
    </row>
    <row r="278" spans="1:6" ht="63.75">
      <c r="A278" s="50">
        <f t="shared" si="27"/>
        <v>220</v>
      </c>
      <c r="B278" s="51" t="s">
        <v>209</v>
      </c>
      <c r="C278" s="50">
        <v>1</v>
      </c>
      <c r="D278" s="50" t="s">
        <v>114</v>
      </c>
      <c r="E278" s="84"/>
      <c r="F278" s="54">
        <f t="shared" si="26"/>
        <v>0</v>
      </c>
    </row>
    <row r="279" spans="1:6" ht="12.75">
      <c r="A279" s="55">
        <f t="shared" si="27"/>
        <v>221</v>
      </c>
      <c r="B279" s="60" t="s">
        <v>151</v>
      </c>
      <c r="C279" s="55">
        <v>2</v>
      </c>
      <c r="D279" s="55" t="s">
        <v>111</v>
      </c>
      <c r="E279" s="88">
        <f>$E$100</f>
        <v>0</v>
      </c>
      <c r="F279" s="57">
        <f t="shared" si="26"/>
        <v>0</v>
      </c>
    </row>
    <row r="280" spans="1:6" ht="12.75">
      <c r="A280" s="50">
        <f t="shared" si="27"/>
        <v>222</v>
      </c>
      <c r="B280" s="59" t="s">
        <v>157</v>
      </c>
      <c r="C280" s="50">
        <v>4</v>
      </c>
      <c r="D280" s="50" t="s">
        <v>111</v>
      </c>
      <c r="E280" s="87">
        <f>$E$101</f>
        <v>0</v>
      </c>
      <c r="F280" s="54">
        <f t="shared" si="26"/>
        <v>0</v>
      </c>
    </row>
    <row r="281" spans="1:6" ht="12.75">
      <c r="A281" s="50">
        <f t="shared" si="27"/>
        <v>223</v>
      </c>
      <c r="B281" s="59" t="s">
        <v>152</v>
      </c>
      <c r="C281" s="50">
        <v>2</v>
      </c>
      <c r="D281" s="50" t="s">
        <v>111</v>
      </c>
      <c r="E281" s="87">
        <f>$E$102</f>
        <v>0</v>
      </c>
      <c r="F281" s="54">
        <f t="shared" si="26"/>
        <v>0</v>
      </c>
    </row>
    <row r="282" spans="1:6" ht="12.75">
      <c r="A282" s="50">
        <f t="shared" si="27"/>
        <v>224</v>
      </c>
      <c r="B282" s="59" t="s">
        <v>153</v>
      </c>
      <c r="C282" s="50">
        <v>1</v>
      </c>
      <c r="D282" s="50" t="s">
        <v>111</v>
      </c>
      <c r="E282" s="87">
        <f>$E$103</f>
        <v>0</v>
      </c>
      <c r="F282" s="54">
        <f t="shared" si="26"/>
        <v>0</v>
      </c>
    </row>
    <row r="283" spans="1:6" ht="25.5">
      <c r="A283" s="55">
        <f t="shared" si="27"/>
        <v>225</v>
      </c>
      <c r="B283" s="60" t="s">
        <v>154</v>
      </c>
      <c r="C283" s="55">
        <v>1</v>
      </c>
      <c r="D283" s="55" t="s">
        <v>111</v>
      </c>
      <c r="E283" s="88">
        <f>$E$104</f>
        <v>0</v>
      </c>
      <c r="F283" s="57">
        <f t="shared" si="26"/>
        <v>0</v>
      </c>
    </row>
    <row r="284" spans="1:6" ht="12.75">
      <c r="A284" s="50">
        <f t="shared" si="27"/>
        <v>226</v>
      </c>
      <c r="B284" s="51" t="s">
        <v>196</v>
      </c>
      <c r="C284" s="50">
        <v>1</v>
      </c>
      <c r="D284" s="53" t="s">
        <v>111</v>
      </c>
      <c r="E284" s="84"/>
      <c r="F284" s="54">
        <f t="shared" si="26"/>
        <v>0</v>
      </c>
    </row>
    <row r="285" spans="1:6" ht="12.75">
      <c r="A285" s="50">
        <f t="shared" si="27"/>
        <v>227</v>
      </c>
      <c r="B285" s="51" t="s">
        <v>197</v>
      </c>
      <c r="C285" s="50">
        <v>0.1</v>
      </c>
      <c r="D285" s="53" t="s">
        <v>119</v>
      </c>
      <c r="E285" s="84"/>
      <c r="F285" s="54">
        <f t="shared" si="26"/>
        <v>0</v>
      </c>
    </row>
    <row r="286" spans="1:6" ht="12.75">
      <c r="A286" s="50">
        <f t="shared" si="27"/>
        <v>228</v>
      </c>
      <c r="B286" s="51" t="s">
        <v>242</v>
      </c>
      <c r="C286" s="50">
        <v>0.02</v>
      </c>
      <c r="D286" s="53" t="s">
        <v>119</v>
      </c>
      <c r="E286" s="84"/>
      <c r="F286" s="54">
        <f>C286*E286</f>
        <v>0</v>
      </c>
    </row>
    <row r="287" spans="1:6" ht="12.75">
      <c r="A287" s="50">
        <f t="shared" si="27"/>
        <v>229</v>
      </c>
      <c r="B287" s="51" t="s">
        <v>243</v>
      </c>
      <c r="C287" s="50">
        <v>0.02</v>
      </c>
      <c r="D287" s="53" t="s">
        <v>119</v>
      </c>
      <c r="E287" s="84"/>
      <c r="F287" s="54">
        <f>C287*E287</f>
        <v>0</v>
      </c>
    </row>
    <row r="288" spans="1:6" ht="38.25">
      <c r="A288" s="50">
        <f t="shared" si="27"/>
        <v>230</v>
      </c>
      <c r="B288" s="51" t="s">
        <v>198</v>
      </c>
      <c r="C288" s="50">
        <v>1</v>
      </c>
      <c r="D288" s="53" t="s">
        <v>111</v>
      </c>
      <c r="E288" s="84"/>
      <c r="F288" s="54">
        <f t="shared" si="26"/>
        <v>0</v>
      </c>
    </row>
    <row r="290" ht="12.75">
      <c r="B290" s="43" t="s">
        <v>95</v>
      </c>
    </row>
    <row r="291" spans="1:6" ht="12.75">
      <c r="A291" s="50">
        <f>A288+1</f>
        <v>231</v>
      </c>
      <c r="B291" s="51" t="s">
        <v>241</v>
      </c>
      <c r="C291" s="50">
        <v>1</v>
      </c>
      <c r="D291" s="53" t="s">
        <v>114</v>
      </c>
      <c r="E291" s="85">
        <f>$E$107</f>
        <v>0</v>
      </c>
      <c r="F291" s="54">
        <f aca="true" t="shared" si="28" ref="F291:F308">C291*E291</f>
        <v>0</v>
      </c>
    </row>
    <row r="292" spans="1:6" ht="12.75">
      <c r="A292" s="50">
        <f aca="true" t="shared" si="29" ref="A292:A308">A291+1</f>
        <v>232</v>
      </c>
      <c r="B292" s="51" t="s">
        <v>162</v>
      </c>
      <c r="C292" s="50">
        <v>37.5</v>
      </c>
      <c r="D292" s="53" t="s">
        <v>119</v>
      </c>
      <c r="E292" s="85">
        <f>E59</f>
        <v>0</v>
      </c>
      <c r="F292" s="54">
        <f t="shared" si="28"/>
        <v>0</v>
      </c>
    </row>
    <row r="293" spans="1:6" ht="12.75">
      <c r="A293" s="50">
        <f t="shared" si="29"/>
        <v>233</v>
      </c>
      <c r="B293" s="51" t="s">
        <v>158</v>
      </c>
      <c r="C293" s="50">
        <f>C292</f>
        <v>37.5</v>
      </c>
      <c r="D293" s="53" t="s">
        <v>119</v>
      </c>
      <c r="E293" s="85">
        <f>E60</f>
        <v>0</v>
      </c>
      <c r="F293" s="54">
        <f t="shared" si="28"/>
        <v>0</v>
      </c>
    </row>
    <row r="294" spans="1:6" ht="12.75">
      <c r="A294" s="50">
        <f t="shared" si="29"/>
        <v>234</v>
      </c>
      <c r="B294" s="51" t="s">
        <v>126</v>
      </c>
      <c r="C294" s="50">
        <f>C292</f>
        <v>37.5</v>
      </c>
      <c r="D294" s="53" t="s">
        <v>119</v>
      </c>
      <c r="E294" s="85">
        <f>E61</f>
        <v>0</v>
      </c>
      <c r="F294" s="54">
        <f t="shared" si="28"/>
        <v>0</v>
      </c>
    </row>
    <row r="295" spans="1:6" ht="12.75">
      <c r="A295" s="50">
        <f t="shared" si="29"/>
        <v>235</v>
      </c>
      <c r="B295" s="51" t="s">
        <v>199</v>
      </c>
      <c r="C295" s="50">
        <v>1</v>
      </c>
      <c r="D295" s="53" t="s">
        <v>114</v>
      </c>
      <c r="E295" s="84"/>
      <c r="F295" s="54">
        <f t="shared" si="28"/>
        <v>0</v>
      </c>
    </row>
    <row r="296" spans="1:6" ht="12.75">
      <c r="A296" s="50">
        <f t="shared" si="29"/>
        <v>236</v>
      </c>
      <c r="B296" s="51" t="s">
        <v>164</v>
      </c>
      <c r="C296" s="50">
        <v>4</v>
      </c>
      <c r="D296" s="53" t="s">
        <v>111</v>
      </c>
      <c r="E296" s="85">
        <f>$E$133</f>
        <v>0</v>
      </c>
      <c r="F296" s="54">
        <f t="shared" si="28"/>
        <v>0</v>
      </c>
    </row>
    <row r="297" spans="1:6" ht="12.75">
      <c r="A297" s="50">
        <f t="shared" si="29"/>
        <v>237</v>
      </c>
      <c r="B297" s="51" t="s">
        <v>156</v>
      </c>
      <c r="C297" s="59">
        <v>1</v>
      </c>
      <c r="D297" s="51" t="s">
        <v>114</v>
      </c>
      <c r="E297" s="85">
        <f>$E$114</f>
        <v>0</v>
      </c>
      <c r="F297" s="54">
        <f t="shared" si="28"/>
        <v>0</v>
      </c>
    </row>
    <row r="298" spans="1:6" ht="12.75">
      <c r="A298" s="50">
        <f t="shared" si="29"/>
        <v>238</v>
      </c>
      <c r="B298" s="51" t="s">
        <v>165</v>
      </c>
      <c r="C298" s="50">
        <v>1</v>
      </c>
      <c r="D298" s="53" t="s">
        <v>111</v>
      </c>
      <c r="E298" s="85">
        <f>$E$135</f>
        <v>0</v>
      </c>
      <c r="F298" s="54">
        <f t="shared" si="28"/>
        <v>0</v>
      </c>
    </row>
    <row r="299" spans="1:6" ht="25.5">
      <c r="A299" s="50">
        <f t="shared" si="29"/>
        <v>239</v>
      </c>
      <c r="B299" s="51" t="s">
        <v>226</v>
      </c>
      <c r="C299" s="53">
        <v>2</v>
      </c>
      <c r="D299" s="51" t="s">
        <v>111</v>
      </c>
      <c r="E299" s="87">
        <f>$E$94</f>
        <v>0</v>
      </c>
      <c r="F299" s="54">
        <f t="shared" si="28"/>
        <v>0</v>
      </c>
    </row>
    <row r="300" spans="1:6" ht="12.75">
      <c r="A300" s="50">
        <f t="shared" si="29"/>
        <v>240</v>
      </c>
      <c r="B300" s="51" t="s">
        <v>166</v>
      </c>
      <c r="C300" s="53">
        <v>1</v>
      </c>
      <c r="D300" s="53" t="s">
        <v>111</v>
      </c>
      <c r="E300" s="85">
        <f>$E$137</f>
        <v>0</v>
      </c>
      <c r="F300" s="54">
        <f t="shared" si="28"/>
        <v>0</v>
      </c>
    </row>
    <row r="301" spans="1:6" ht="63.75">
      <c r="A301" s="50">
        <f t="shared" si="29"/>
        <v>241</v>
      </c>
      <c r="B301" s="51" t="s">
        <v>210</v>
      </c>
      <c r="C301" s="53">
        <v>1</v>
      </c>
      <c r="D301" s="53" t="s">
        <v>114</v>
      </c>
      <c r="E301" s="84"/>
      <c r="F301" s="54">
        <f t="shared" si="28"/>
        <v>0</v>
      </c>
    </row>
    <row r="302" spans="1:6" ht="63.75">
      <c r="A302" s="50">
        <f t="shared" si="29"/>
        <v>242</v>
      </c>
      <c r="B302" s="51" t="s">
        <v>211</v>
      </c>
      <c r="C302" s="53">
        <v>1</v>
      </c>
      <c r="D302" s="53" t="s">
        <v>114</v>
      </c>
      <c r="E302" s="84"/>
      <c r="F302" s="54">
        <f t="shared" si="28"/>
        <v>0</v>
      </c>
    </row>
    <row r="303" spans="1:6" ht="12.75">
      <c r="A303" s="55">
        <f t="shared" si="29"/>
        <v>243</v>
      </c>
      <c r="B303" s="56" t="s">
        <v>167</v>
      </c>
      <c r="C303" s="58">
        <v>2</v>
      </c>
      <c r="D303" s="58" t="s">
        <v>111</v>
      </c>
      <c r="E303" s="89">
        <f>$E$139</f>
        <v>0</v>
      </c>
      <c r="F303" s="57">
        <f t="shared" si="28"/>
        <v>0</v>
      </c>
    </row>
    <row r="304" spans="1:6" ht="12.75">
      <c r="A304" s="50">
        <f t="shared" si="29"/>
        <v>244</v>
      </c>
      <c r="B304" s="59" t="s">
        <v>181</v>
      </c>
      <c r="C304" s="53">
        <v>9</v>
      </c>
      <c r="D304" s="53" t="s">
        <v>112</v>
      </c>
      <c r="E304" s="85">
        <f>$E$140</f>
        <v>0</v>
      </c>
      <c r="F304" s="54">
        <f t="shared" si="28"/>
        <v>0</v>
      </c>
    </row>
    <row r="305" spans="1:6" ht="12.75">
      <c r="A305" s="50">
        <f t="shared" si="29"/>
        <v>245</v>
      </c>
      <c r="B305" s="51" t="s">
        <v>168</v>
      </c>
      <c r="C305" s="53">
        <v>2</v>
      </c>
      <c r="D305" s="53" t="s">
        <v>111</v>
      </c>
      <c r="E305" s="85">
        <f>$E$141</f>
        <v>0</v>
      </c>
      <c r="F305" s="54">
        <f t="shared" si="28"/>
        <v>0</v>
      </c>
    </row>
    <row r="306" spans="1:6" ht="12.75">
      <c r="A306" s="50">
        <f t="shared" si="29"/>
        <v>246</v>
      </c>
      <c r="B306" s="59" t="s">
        <v>169</v>
      </c>
      <c r="C306" s="50">
        <v>2</v>
      </c>
      <c r="D306" s="50" t="s">
        <v>111</v>
      </c>
      <c r="E306" s="85">
        <f>$E$142</f>
        <v>0</v>
      </c>
      <c r="F306" s="54">
        <f t="shared" si="28"/>
        <v>0</v>
      </c>
    </row>
    <row r="307" spans="1:6" ht="12.75">
      <c r="A307" s="50">
        <f t="shared" si="29"/>
        <v>247</v>
      </c>
      <c r="B307" s="59" t="s">
        <v>183</v>
      </c>
      <c r="C307" s="50">
        <v>1</v>
      </c>
      <c r="D307" s="50" t="s">
        <v>111</v>
      </c>
      <c r="E307" s="85">
        <f>$E$251</f>
        <v>0</v>
      </c>
      <c r="F307" s="54">
        <f t="shared" si="28"/>
        <v>0</v>
      </c>
    </row>
    <row r="308" spans="1:6" ht="12.75">
      <c r="A308" s="50">
        <f t="shared" si="29"/>
        <v>248</v>
      </c>
      <c r="B308" s="51" t="s">
        <v>170</v>
      </c>
      <c r="C308" s="53">
        <v>2</v>
      </c>
      <c r="D308" s="53" t="s">
        <v>111</v>
      </c>
      <c r="E308" s="85">
        <f>$E$143</f>
        <v>0</v>
      </c>
      <c r="F308" s="54">
        <f t="shared" si="28"/>
        <v>0</v>
      </c>
    </row>
    <row r="310" ht="12.75">
      <c r="B310" s="43" t="s">
        <v>96</v>
      </c>
    </row>
    <row r="311" spans="1:6" ht="12.75">
      <c r="A311" s="50">
        <f>A308+1</f>
        <v>249</v>
      </c>
      <c r="B311" s="51" t="s">
        <v>200</v>
      </c>
      <c r="C311" s="50">
        <v>1</v>
      </c>
      <c r="D311" s="50" t="s">
        <v>114</v>
      </c>
      <c r="E311" s="84"/>
      <c r="F311" s="54">
        <f aca="true" t="shared" si="30" ref="F311:F321">C311*E311</f>
        <v>0</v>
      </c>
    </row>
    <row r="312" spans="1:6" ht="12.75">
      <c r="A312" s="50">
        <f aca="true" t="shared" si="31" ref="A312:A321">A311+1</f>
        <v>250</v>
      </c>
      <c r="B312" s="59" t="s">
        <v>146</v>
      </c>
      <c r="C312" s="50">
        <v>1</v>
      </c>
      <c r="D312" s="50" t="s">
        <v>111</v>
      </c>
      <c r="E312" s="87">
        <f>$E$90</f>
        <v>0</v>
      </c>
      <c r="F312" s="54">
        <f t="shared" si="30"/>
        <v>0</v>
      </c>
    </row>
    <row r="313" spans="1:6" ht="12.75">
      <c r="A313" s="50">
        <f t="shared" si="31"/>
        <v>251</v>
      </c>
      <c r="B313" s="51" t="s">
        <v>201</v>
      </c>
      <c r="C313" s="50">
        <v>1</v>
      </c>
      <c r="D313" s="50" t="s">
        <v>111</v>
      </c>
      <c r="E313" s="84"/>
      <c r="F313" s="54">
        <f t="shared" si="30"/>
        <v>0</v>
      </c>
    </row>
    <row r="314" spans="1:6" ht="12.75">
      <c r="A314" s="50">
        <f t="shared" si="31"/>
        <v>252</v>
      </c>
      <c r="B314" s="59" t="s">
        <v>150</v>
      </c>
      <c r="C314" s="50">
        <v>1</v>
      </c>
      <c r="D314" s="50" t="s">
        <v>111</v>
      </c>
      <c r="E314" s="85">
        <f>$E$98</f>
        <v>0</v>
      </c>
      <c r="F314" s="54">
        <f t="shared" si="30"/>
        <v>0</v>
      </c>
    </row>
    <row r="315" spans="1:6" ht="76.5">
      <c r="A315" s="50">
        <f t="shared" si="31"/>
        <v>253</v>
      </c>
      <c r="B315" s="51" t="s">
        <v>212</v>
      </c>
      <c r="C315" s="50">
        <v>1</v>
      </c>
      <c r="D315" s="50" t="s">
        <v>114</v>
      </c>
      <c r="E315" s="84"/>
      <c r="F315" s="54">
        <f t="shared" si="30"/>
        <v>0</v>
      </c>
    </row>
    <row r="316" spans="1:6" ht="12.75">
      <c r="A316" s="55">
        <f t="shared" si="31"/>
        <v>254</v>
      </c>
      <c r="B316" s="60" t="s">
        <v>151</v>
      </c>
      <c r="C316" s="55">
        <v>1</v>
      </c>
      <c r="D316" s="55" t="s">
        <v>111</v>
      </c>
      <c r="E316" s="88">
        <f>$E$100</f>
        <v>0</v>
      </c>
      <c r="F316" s="57">
        <f t="shared" si="30"/>
        <v>0</v>
      </c>
    </row>
    <row r="317" spans="1:6" ht="25.5">
      <c r="A317" s="55">
        <f t="shared" si="31"/>
        <v>255</v>
      </c>
      <c r="B317" s="60" t="s">
        <v>154</v>
      </c>
      <c r="C317" s="55">
        <v>1</v>
      </c>
      <c r="D317" s="55" t="s">
        <v>111</v>
      </c>
      <c r="E317" s="88">
        <f>$E$104</f>
        <v>0</v>
      </c>
      <c r="F317" s="57">
        <f t="shared" si="30"/>
        <v>0</v>
      </c>
    </row>
    <row r="318" spans="1:6" ht="12.75">
      <c r="A318" s="50">
        <f t="shared" si="31"/>
        <v>256</v>
      </c>
      <c r="B318" s="62" t="s">
        <v>51</v>
      </c>
      <c r="C318" s="63">
        <v>1</v>
      </c>
      <c r="D318" s="64" t="s">
        <v>111</v>
      </c>
      <c r="E318" s="84"/>
      <c r="F318" s="54">
        <f t="shared" si="30"/>
        <v>0</v>
      </c>
    </row>
    <row r="319" spans="1:6" ht="12.75">
      <c r="A319" s="50">
        <f t="shared" si="31"/>
        <v>257</v>
      </c>
      <c r="B319" s="62" t="s">
        <v>205</v>
      </c>
      <c r="C319" s="63">
        <v>1</v>
      </c>
      <c r="D319" s="64" t="s">
        <v>111</v>
      </c>
      <c r="E319" s="84"/>
      <c r="F319" s="54">
        <f t="shared" si="30"/>
        <v>0</v>
      </c>
    </row>
    <row r="320" spans="1:6" ht="38.25">
      <c r="A320" s="50">
        <f t="shared" si="31"/>
        <v>258</v>
      </c>
      <c r="B320" s="59" t="s">
        <v>198</v>
      </c>
      <c r="C320" s="50">
        <v>2</v>
      </c>
      <c r="D320" s="50" t="s">
        <v>111</v>
      </c>
      <c r="E320" s="85">
        <f>$E$288</f>
        <v>0</v>
      </c>
      <c r="F320" s="54">
        <f t="shared" si="30"/>
        <v>0</v>
      </c>
    </row>
    <row r="321" spans="1:6" ht="38.25">
      <c r="A321" s="50">
        <f t="shared" si="31"/>
        <v>259</v>
      </c>
      <c r="B321" s="51" t="s">
        <v>202</v>
      </c>
      <c r="C321" s="50">
        <v>1</v>
      </c>
      <c r="D321" s="53" t="s">
        <v>114</v>
      </c>
      <c r="E321" s="84"/>
      <c r="F321" s="54">
        <f t="shared" si="30"/>
        <v>0</v>
      </c>
    </row>
    <row r="323" spans="1:7" ht="12.75">
      <c r="A323" s="50"/>
      <c r="B323" s="65" t="s">
        <v>232</v>
      </c>
      <c r="C323" s="66"/>
      <c r="D323" s="66"/>
      <c r="E323" s="97">
        <f>SUBTOTAL(9,F31:F321)</f>
        <v>0</v>
      </c>
      <c r="F323" s="97"/>
      <c r="G323" s="45"/>
    </row>
    <row r="324" spans="1:7" ht="12.75">
      <c r="A324" s="50"/>
      <c r="B324" s="67" t="s">
        <v>233</v>
      </c>
      <c r="C324" s="66"/>
      <c r="D324" s="66"/>
      <c r="E324" s="99">
        <f>SUM(F329:F1003)</f>
        <v>0</v>
      </c>
      <c r="F324" s="99"/>
      <c r="G324" s="44"/>
    </row>
    <row r="325" spans="1:7" ht="12.75">
      <c r="A325" s="50"/>
      <c r="B325" s="65" t="s">
        <v>229</v>
      </c>
      <c r="C325" s="66"/>
      <c r="D325" s="66"/>
      <c r="E325" s="96">
        <f>SUM(E323:F324)*0.21</f>
        <v>0</v>
      </c>
      <c r="F325" s="96"/>
      <c r="G325" s="45"/>
    </row>
    <row r="326" spans="1:7" ht="12.75">
      <c r="A326" s="50"/>
      <c r="B326" s="65" t="s">
        <v>228</v>
      </c>
      <c r="C326" s="66"/>
      <c r="D326" s="66"/>
      <c r="E326" s="96">
        <f>SUM(E323:F325)</f>
        <v>0</v>
      </c>
      <c r="F326" s="96"/>
      <c r="G326" s="45"/>
    </row>
    <row r="327" spans="1:7" ht="13.5" thickBot="1">
      <c r="A327" s="46"/>
      <c r="B327" s="47"/>
      <c r="C327" s="46"/>
      <c r="D327" s="46"/>
      <c r="E327" s="46"/>
      <c r="F327" s="46"/>
      <c r="G327" s="48"/>
    </row>
    <row r="328" ht="12.75">
      <c r="A328" s="44" t="s">
        <v>231</v>
      </c>
    </row>
    <row r="329" spans="1:6" ht="12.75">
      <c r="A329" s="50" t="s">
        <v>102</v>
      </c>
      <c r="B329" s="59" t="s">
        <v>103</v>
      </c>
      <c r="C329" s="53" t="s">
        <v>217</v>
      </c>
      <c r="D329" s="50" t="s">
        <v>104</v>
      </c>
      <c r="E329" s="50" t="s">
        <v>105</v>
      </c>
      <c r="F329" s="53" t="s">
        <v>216</v>
      </c>
    </row>
    <row r="330" spans="1:6" ht="12.75">
      <c r="A330" s="91"/>
      <c r="B330" s="92"/>
      <c r="C330" s="91"/>
      <c r="D330" s="91"/>
      <c r="E330" s="91"/>
      <c r="F330" s="54">
        <f aca="true" t="shared" si="32" ref="F330:F386">C330*E330</f>
        <v>0</v>
      </c>
    </row>
    <row r="331" spans="1:6" ht="12.75">
      <c r="A331" s="91"/>
      <c r="B331" s="92"/>
      <c r="C331" s="91"/>
      <c r="D331" s="91"/>
      <c r="E331" s="91"/>
      <c r="F331" s="54">
        <f t="shared" si="32"/>
        <v>0</v>
      </c>
    </row>
    <row r="332" spans="1:6" ht="12.75">
      <c r="A332" s="91"/>
      <c r="B332" s="92"/>
      <c r="C332" s="91"/>
      <c r="D332" s="91"/>
      <c r="E332" s="91"/>
      <c r="F332" s="54">
        <f t="shared" si="32"/>
        <v>0</v>
      </c>
    </row>
    <row r="333" spans="1:6" ht="12.75">
      <c r="A333" s="91"/>
      <c r="B333" s="92"/>
      <c r="C333" s="91"/>
      <c r="D333" s="91"/>
      <c r="E333" s="91"/>
      <c r="F333" s="54">
        <f t="shared" si="32"/>
        <v>0</v>
      </c>
    </row>
    <row r="334" spans="1:6" ht="12.75">
      <c r="A334" s="91"/>
      <c r="B334" s="92"/>
      <c r="C334" s="91"/>
      <c r="D334" s="91"/>
      <c r="E334" s="91"/>
      <c r="F334" s="54">
        <f t="shared" si="32"/>
        <v>0</v>
      </c>
    </row>
    <row r="335" spans="1:6" ht="12.75">
      <c r="A335" s="91"/>
      <c r="B335" s="92"/>
      <c r="C335" s="91"/>
      <c r="D335" s="91"/>
      <c r="E335" s="91"/>
      <c r="F335" s="54">
        <f t="shared" si="32"/>
        <v>0</v>
      </c>
    </row>
    <row r="336" spans="1:6" ht="12.75">
      <c r="A336" s="91"/>
      <c r="B336" s="92"/>
      <c r="C336" s="91"/>
      <c r="D336" s="91"/>
      <c r="E336" s="91"/>
      <c r="F336" s="54">
        <f t="shared" si="32"/>
        <v>0</v>
      </c>
    </row>
    <row r="337" spans="1:6" ht="12.75">
      <c r="A337" s="91"/>
      <c r="B337" s="92"/>
      <c r="C337" s="91"/>
      <c r="D337" s="91"/>
      <c r="E337" s="91"/>
      <c r="F337" s="54">
        <f t="shared" si="32"/>
        <v>0</v>
      </c>
    </row>
    <row r="338" spans="1:6" ht="12.75">
      <c r="A338" s="91"/>
      <c r="B338" s="92"/>
      <c r="C338" s="91"/>
      <c r="D338" s="91"/>
      <c r="E338" s="91"/>
      <c r="F338" s="54">
        <f t="shared" si="32"/>
        <v>0</v>
      </c>
    </row>
    <row r="339" spans="1:6" ht="12.75">
      <c r="A339" s="91"/>
      <c r="B339" s="92"/>
      <c r="C339" s="91"/>
      <c r="D339" s="91"/>
      <c r="E339" s="91"/>
      <c r="F339" s="54">
        <f t="shared" si="32"/>
        <v>0</v>
      </c>
    </row>
    <row r="340" spans="1:6" ht="12.75">
      <c r="A340" s="91"/>
      <c r="B340" s="92"/>
      <c r="C340" s="91"/>
      <c r="D340" s="91"/>
      <c r="E340" s="91"/>
      <c r="F340" s="54">
        <f t="shared" si="32"/>
        <v>0</v>
      </c>
    </row>
    <row r="341" spans="1:6" ht="12.75">
      <c r="A341" s="91"/>
      <c r="B341" s="92"/>
      <c r="C341" s="91"/>
      <c r="D341" s="91"/>
      <c r="E341" s="91"/>
      <c r="F341" s="54">
        <f t="shared" si="32"/>
        <v>0</v>
      </c>
    </row>
    <row r="342" spans="1:6" ht="12.75">
      <c r="A342" s="91"/>
      <c r="B342" s="92"/>
      <c r="C342" s="91"/>
      <c r="D342" s="91"/>
      <c r="E342" s="91"/>
      <c r="F342" s="54">
        <f t="shared" si="32"/>
        <v>0</v>
      </c>
    </row>
    <row r="343" spans="1:6" ht="12.75">
      <c r="A343" s="91"/>
      <c r="B343" s="92"/>
      <c r="C343" s="91"/>
      <c r="D343" s="91"/>
      <c r="E343" s="91"/>
      <c r="F343" s="54">
        <f t="shared" si="32"/>
        <v>0</v>
      </c>
    </row>
    <row r="344" spans="1:6" ht="12.75">
      <c r="A344" s="91"/>
      <c r="B344" s="92"/>
      <c r="C344" s="91"/>
      <c r="D344" s="91"/>
      <c r="E344" s="91"/>
      <c r="F344" s="54">
        <f t="shared" si="32"/>
        <v>0</v>
      </c>
    </row>
    <row r="345" spans="1:6" ht="12.75">
      <c r="A345" s="91"/>
      <c r="B345" s="92"/>
      <c r="C345" s="91"/>
      <c r="D345" s="91"/>
      <c r="E345" s="91"/>
      <c r="F345" s="54">
        <f t="shared" si="32"/>
        <v>0</v>
      </c>
    </row>
    <row r="346" spans="1:6" ht="12.75">
      <c r="A346" s="91"/>
      <c r="B346" s="92"/>
      <c r="C346" s="91"/>
      <c r="D346" s="91"/>
      <c r="E346" s="91"/>
      <c r="F346" s="54">
        <f t="shared" si="32"/>
        <v>0</v>
      </c>
    </row>
    <row r="347" spans="1:6" ht="12.75">
      <c r="A347" s="91"/>
      <c r="B347" s="92"/>
      <c r="C347" s="91"/>
      <c r="D347" s="91"/>
      <c r="E347" s="91"/>
      <c r="F347" s="54">
        <f t="shared" si="32"/>
        <v>0</v>
      </c>
    </row>
    <row r="348" spans="1:6" ht="12.75">
      <c r="A348" s="91"/>
      <c r="B348" s="92"/>
      <c r="C348" s="91"/>
      <c r="D348" s="91"/>
      <c r="E348" s="91"/>
      <c r="F348" s="54">
        <f t="shared" si="32"/>
        <v>0</v>
      </c>
    </row>
    <row r="349" spans="1:6" ht="12.75">
      <c r="A349" s="91"/>
      <c r="B349" s="92"/>
      <c r="C349" s="91"/>
      <c r="D349" s="91"/>
      <c r="E349" s="91"/>
      <c r="F349" s="54">
        <f t="shared" si="32"/>
        <v>0</v>
      </c>
    </row>
    <row r="350" spans="1:6" ht="12.75">
      <c r="A350" s="91"/>
      <c r="B350" s="92"/>
      <c r="C350" s="91"/>
      <c r="D350" s="91"/>
      <c r="E350" s="91"/>
      <c r="F350" s="54">
        <f t="shared" si="32"/>
        <v>0</v>
      </c>
    </row>
    <row r="351" spans="1:6" ht="12.75">
      <c r="A351" s="91"/>
      <c r="B351" s="92"/>
      <c r="C351" s="91"/>
      <c r="D351" s="91"/>
      <c r="E351" s="91"/>
      <c r="F351" s="54">
        <f t="shared" si="32"/>
        <v>0</v>
      </c>
    </row>
    <row r="352" spans="1:6" ht="12.75">
      <c r="A352" s="91"/>
      <c r="B352" s="92"/>
      <c r="C352" s="91"/>
      <c r="D352" s="91"/>
      <c r="E352" s="91"/>
      <c r="F352" s="54">
        <f t="shared" si="32"/>
        <v>0</v>
      </c>
    </row>
    <row r="353" spans="1:6" ht="12.75">
      <c r="A353" s="91"/>
      <c r="B353" s="92"/>
      <c r="C353" s="91"/>
      <c r="D353" s="91"/>
      <c r="E353" s="91"/>
      <c r="F353" s="54">
        <f t="shared" si="32"/>
        <v>0</v>
      </c>
    </row>
    <row r="354" spans="1:6" ht="12.75">
      <c r="A354" s="91"/>
      <c r="B354" s="92"/>
      <c r="C354" s="91"/>
      <c r="D354" s="91"/>
      <c r="E354" s="91"/>
      <c r="F354" s="54">
        <f t="shared" si="32"/>
        <v>0</v>
      </c>
    </row>
    <row r="355" spans="1:6" ht="12.75">
      <c r="A355" s="91"/>
      <c r="B355" s="92"/>
      <c r="C355" s="91"/>
      <c r="D355" s="91"/>
      <c r="E355" s="91"/>
      <c r="F355" s="54">
        <f t="shared" si="32"/>
        <v>0</v>
      </c>
    </row>
    <row r="356" spans="1:6" ht="12.75">
      <c r="A356" s="91"/>
      <c r="B356" s="92"/>
      <c r="C356" s="91"/>
      <c r="D356" s="91"/>
      <c r="E356" s="91"/>
      <c r="F356" s="54">
        <f t="shared" si="32"/>
        <v>0</v>
      </c>
    </row>
    <row r="357" spans="1:6" ht="12.75">
      <c r="A357" s="91"/>
      <c r="B357" s="92"/>
      <c r="C357" s="91"/>
      <c r="D357" s="91"/>
      <c r="E357" s="91"/>
      <c r="F357" s="54">
        <f t="shared" si="32"/>
        <v>0</v>
      </c>
    </row>
    <row r="358" spans="1:6" ht="12.75">
      <c r="A358" s="91"/>
      <c r="B358" s="92"/>
      <c r="C358" s="91"/>
      <c r="D358" s="91"/>
      <c r="E358" s="91"/>
      <c r="F358" s="54">
        <f t="shared" si="32"/>
        <v>0</v>
      </c>
    </row>
    <row r="359" spans="1:6" ht="12.75">
      <c r="A359" s="91"/>
      <c r="B359" s="92"/>
      <c r="C359" s="91"/>
      <c r="D359" s="91"/>
      <c r="E359" s="91"/>
      <c r="F359" s="54">
        <f t="shared" si="32"/>
        <v>0</v>
      </c>
    </row>
    <row r="360" spans="1:6" ht="12.75">
      <c r="A360" s="91"/>
      <c r="B360" s="92"/>
      <c r="C360" s="91"/>
      <c r="D360" s="91"/>
      <c r="E360" s="91"/>
      <c r="F360" s="54">
        <f t="shared" si="32"/>
        <v>0</v>
      </c>
    </row>
    <row r="361" spans="1:6" ht="12.75">
      <c r="A361" s="91"/>
      <c r="B361" s="92"/>
      <c r="C361" s="91"/>
      <c r="D361" s="91"/>
      <c r="E361" s="91"/>
      <c r="F361" s="54">
        <f t="shared" si="32"/>
        <v>0</v>
      </c>
    </row>
    <row r="362" spans="1:6" ht="12.75">
      <c r="A362" s="91"/>
      <c r="B362" s="92"/>
      <c r="C362" s="91"/>
      <c r="D362" s="91"/>
      <c r="E362" s="91"/>
      <c r="F362" s="54">
        <f t="shared" si="32"/>
        <v>0</v>
      </c>
    </row>
    <row r="363" spans="1:6" ht="12.75">
      <c r="A363" s="91"/>
      <c r="B363" s="92"/>
      <c r="C363" s="91"/>
      <c r="D363" s="91"/>
      <c r="E363" s="91"/>
      <c r="F363" s="54">
        <f t="shared" si="32"/>
        <v>0</v>
      </c>
    </row>
    <row r="364" spans="1:6" ht="12.75">
      <c r="A364" s="91"/>
      <c r="B364" s="92"/>
      <c r="C364" s="91"/>
      <c r="D364" s="91"/>
      <c r="E364" s="91"/>
      <c r="F364" s="54">
        <f t="shared" si="32"/>
        <v>0</v>
      </c>
    </row>
    <row r="365" spans="1:6" ht="12.75">
      <c r="A365" s="91"/>
      <c r="B365" s="92"/>
      <c r="C365" s="91"/>
      <c r="D365" s="91"/>
      <c r="E365" s="91"/>
      <c r="F365" s="54">
        <f t="shared" si="32"/>
        <v>0</v>
      </c>
    </row>
    <row r="366" spans="1:6" ht="12.75">
      <c r="A366" s="91"/>
      <c r="B366" s="92"/>
      <c r="C366" s="91"/>
      <c r="D366" s="91"/>
      <c r="E366" s="91"/>
      <c r="F366" s="54">
        <f t="shared" si="32"/>
        <v>0</v>
      </c>
    </row>
    <row r="367" spans="1:6" ht="12.75">
      <c r="A367" s="91"/>
      <c r="B367" s="92"/>
      <c r="C367" s="91"/>
      <c r="D367" s="91"/>
      <c r="E367" s="91"/>
      <c r="F367" s="54">
        <f t="shared" si="32"/>
        <v>0</v>
      </c>
    </row>
    <row r="368" spans="1:6" ht="12.75">
      <c r="A368" s="91"/>
      <c r="B368" s="92"/>
      <c r="C368" s="91"/>
      <c r="D368" s="91"/>
      <c r="E368" s="91"/>
      <c r="F368" s="54">
        <f t="shared" si="32"/>
        <v>0</v>
      </c>
    </row>
    <row r="369" spans="1:6" ht="12.75">
      <c r="A369" s="91"/>
      <c r="B369" s="92"/>
      <c r="C369" s="91"/>
      <c r="D369" s="91"/>
      <c r="E369" s="91"/>
      <c r="F369" s="54">
        <f t="shared" si="32"/>
        <v>0</v>
      </c>
    </row>
    <row r="370" spans="1:6" ht="12.75">
      <c r="A370" s="91"/>
      <c r="B370" s="92"/>
      <c r="C370" s="91"/>
      <c r="D370" s="91"/>
      <c r="E370" s="91"/>
      <c r="F370" s="54">
        <f t="shared" si="32"/>
        <v>0</v>
      </c>
    </row>
    <row r="371" spans="1:6" ht="12.75">
      <c r="A371" s="91"/>
      <c r="B371" s="92"/>
      <c r="C371" s="91"/>
      <c r="D371" s="91"/>
      <c r="E371" s="91"/>
      <c r="F371" s="54">
        <f t="shared" si="32"/>
        <v>0</v>
      </c>
    </row>
    <row r="372" spans="1:6" ht="12.75">
      <c r="A372" s="91"/>
      <c r="B372" s="92"/>
      <c r="C372" s="91"/>
      <c r="D372" s="91"/>
      <c r="E372" s="91"/>
      <c r="F372" s="54">
        <f t="shared" si="32"/>
        <v>0</v>
      </c>
    </row>
    <row r="373" spans="1:6" ht="12.75">
      <c r="A373" s="91"/>
      <c r="B373" s="92"/>
      <c r="C373" s="91"/>
      <c r="D373" s="91"/>
      <c r="E373" s="91"/>
      <c r="F373" s="54">
        <f t="shared" si="32"/>
        <v>0</v>
      </c>
    </row>
    <row r="374" spans="1:6" ht="12.75">
      <c r="A374" s="91"/>
      <c r="B374" s="92"/>
      <c r="C374" s="91"/>
      <c r="D374" s="91"/>
      <c r="E374" s="91"/>
      <c r="F374" s="54">
        <f t="shared" si="32"/>
        <v>0</v>
      </c>
    </row>
    <row r="375" spans="1:6" ht="12.75">
      <c r="A375" s="91"/>
      <c r="B375" s="92"/>
      <c r="C375" s="91"/>
      <c r="D375" s="91"/>
      <c r="E375" s="91"/>
      <c r="F375" s="54">
        <f t="shared" si="32"/>
        <v>0</v>
      </c>
    </row>
    <row r="376" spans="1:6" ht="12.75">
      <c r="A376" s="91"/>
      <c r="B376" s="92"/>
      <c r="C376" s="91"/>
      <c r="D376" s="91"/>
      <c r="E376" s="91"/>
      <c r="F376" s="54">
        <f t="shared" si="32"/>
        <v>0</v>
      </c>
    </row>
    <row r="377" spans="1:6" ht="12.75">
      <c r="A377" s="91"/>
      <c r="B377" s="92"/>
      <c r="C377" s="91"/>
      <c r="D377" s="91"/>
      <c r="E377" s="91"/>
      <c r="F377" s="54">
        <f t="shared" si="32"/>
        <v>0</v>
      </c>
    </row>
    <row r="378" spans="1:6" ht="12.75">
      <c r="A378" s="91"/>
      <c r="B378" s="92"/>
      <c r="C378" s="91"/>
      <c r="D378" s="91"/>
      <c r="E378" s="91"/>
      <c r="F378" s="54">
        <f t="shared" si="32"/>
        <v>0</v>
      </c>
    </row>
    <row r="379" spans="1:6" ht="12.75">
      <c r="A379" s="91"/>
      <c r="B379" s="92"/>
      <c r="C379" s="91"/>
      <c r="D379" s="91"/>
      <c r="E379" s="91"/>
      <c r="F379" s="54">
        <f t="shared" si="32"/>
        <v>0</v>
      </c>
    </row>
    <row r="380" spans="1:6" ht="12.75">
      <c r="A380" s="91"/>
      <c r="B380" s="92"/>
      <c r="C380" s="91"/>
      <c r="D380" s="91"/>
      <c r="E380" s="91"/>
      <c r="F380" s="54">
        <f t="shared" si="32"/>
        <v>0</v>
      </c>
    </row>
    <row r="381" spans="1:6" ht="12.75">
      <c r="A381" s="91"/>
      <c r="B381" s="92"/>
      <c r="C381" s="91"/>
      <c r="D381" s="91"/>
      <c r="E381" s="91"/>
      <c r="F381" s="54">
        <f t="shared" si="32"/>
        <v>0</v>
      </c>
    </row>
    <row r="382" spans="1:6" ht="12.75">
      <c r="A382" s="91"/>
      <c r="B382" s="92"/>
      <c r="C382" s="91"/>
      <c r="D382" s="91"/>
      <c r="E382" s="91"/>
      <c r="F382" s="54">
        <f t="shared" si="32"/>
        <v>0</v>
      </c>
    </row>
    <row r="383" spans="1:6" ht="12.75">
      <c r="A383" s="91"/>
      <c r="B383" s="92"/>
      <c r="C383" s="91"/>
      <c r="D383" s="91"/>
      <c r="E383" s="91"/>
      <c r="F383" s="54">
        <f t="shared" si="32"/>
        <v>0</v>
      </c>
    </row>
    <row r="384" spans="1:6" ht="12.75">
      <c r="A384" s="91"/>
      <c r="B384" s="92"/>
      <c r="C384" s="91"/>
      <c r="D384" s="91"/>
      <c r="E384" s="91"/>
      <c r="F384" s="54">
        <f t="shared" si="32"/>
        <v>0</v>
      </c>
    </row>
    <row r="385" spans="1:6" ht="12.75">
      <c r="A385" s="91"/>
      <c r="B385" s="92"/>
      <c r="C385" s="91"/>
      <c r="D385" s="91"/>
      <c r="E385" s="91"/>
      <c r="F385" s="54">
        <f t="shared" si="32"/>
        <v>0</v>
      </c>
    </row>
    <row r="386" spans="1:6" ht="12.75">
      <c r="A386" s="91"/>
      <c r="B386" s="92"/>
      <c r="C386" s="91"/>
      <c r="D386" s="91"/>
      <c r="E386" s="91"/>
      <c r="F386" s="54">
        <f t="shared" si="32"/>
        <v>0</v>
      </c>
    </row>
  </sheetData>
  <sheetProtection password="A19A" sheet="1"/>
  <autoFilter ref="A29:F321"/>
  <mergeCells count="9">
    <mergeCell ref="E326:F326"/>
    <mergeCell ref="E325:F325"/>
    <mergeCell ref="E323:F323"/>
    <mergeCell ref="A3:F3"/>
    <mergeCell ref="E324:F324"/>
    <mergeCell ref="E23:F23"/>
    <mergeCell ref="E24:F24"/>
    <mergeCell ref="E25:F25"/>
    <mergeCell ref="E26:F26"/>
  </mergeCells>
  <conditionalFormatting sqref="E31:E45 E311:E321 E291:E308 E263:E288 E243:E260 E225:E240 E220:E222 E203:E217 E183:E200 E166:E180 E146:E163 E128:E143 E107:E125 E88:E104 E72:E85 E58:E69 E48:E55">
    <cfRule type="containsBlanks" priority="1" dxfId="0" stopIfTrue="1">
      <formula>LEN(TRIM(E31))=0</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1"/>
  <headerFooter>
    <oddFooter>&amp;CStránka &amp;P z &amp;N</oddFooter>
  </headerFooter>
</worksheet>
</file>

<file path=xl/worksheets/sheet2.xml><?xml version="1.0" encoding="utf-8"?>
<worksheet xmlns="http://schemas.openxmlformats.org/spreadsheetml/2006/main" xmlns:r="http://schemas.openxmlformats.org/officeDocument/2006/relationships">
  <dimension ref="A1:H200"/>
  <sheetViews>
    <sheetView zoomScaleSheetLayoutView="55" workbookViewId="0" topLeftCell="A1">
      <selection activeCell="C174" sqref="C174"/>
    </sheetView>
  </sheetViews>
  <sheetFormatPr defaultColWidth="9.140625" defaultRowHeight="12.75"/>
  <cols>
    <col min="1" max="1" width="7.28125" style="1" customWidth="1"/>
    <col min="2" max="2" width="9.28125" style="1" customWidth="1"/>
    <col min="3" max="3" width="60.8515625" style="4" customWidth="1"/>
    <col min="4" max="4" width="8.8515625" style="1" customWidth="1"/>
    <col min="5" max="5" width="8.00390625" style="1" customWidth="1"/>
    <col min="6" max="6" width="8.8515625" style="1" customWidth="1"/>
    <col min="7" max="16384" width="9.140625" style="1" customWidth="1"/>
  </cols>
  <sheetData>
    <row r="1" ht="13.5" thickBot="1">
      <c r="A1" s="2" t="s">
        <v>2</v>
      </c>
    </row>
    <row r="2" spans="1:6" ht="21" thickBot="1">
      <c r="A2" s="120" t="s">
        <v>4</v>
      </c>
      <c r="B2" s="120"/>
      <c r="C2" s="120"/>
      <c r="D2" s="120"/>
      <c r="E2" s="120"/>
      <c r="F2" s="120"/>
    </row>
    <row r="3" spans="1:6" ht="16.5" thickBot="1">
      <c r="A3" s="121" t="s">
        <v>15</v>
      </c>
      <c r="B3" s="121"/>
      <c r="C3" s="121"/>
      <c r="D3" s="121"/>
      <c r="E3" s="121"/>
      <c r="F3" s="121"/>
    </row>
    <row r="4" spans="1:8" ht="51.75" thickBot="1">
      <c r="A4" s="7" t="s">
        <v>3</v>
      </c>
      <c r="B4" s="8" t="s">
        <v>11</v>
      </c>
      <c r="C4" s="9" t="s">
        <v>24</v>
      </c>
      <c r="D4" s="8" t="s">
        <v>31</v>
      </c>
      <c r="E4" s="8" t="s">
        <v>0</v>
      </c>
      <c r="F4" s="10" t="s">
        <v>99</v>
      </c>
      <c r="G4" s="3"/>
      <c r="H4" s="3"/>
    </row>
    <row r="5" spans="1:6" ht="38.25">
      <c r="A5" s="108">
        <v>0</v>
      </c>
      <c r="B5" s="105"/>
      <c r="C5" s="11" t="s">
        <v>5</v>
      </c>
      <c r="D5" s="12"/>
      <c r="E5" s="12"/>
      <c r="F5" s="13"/>
    </row>
    <row r="6" spans="1:6" ht="12.75">
      <c r="A6" s="109"/>
      <c r="B6" s="106"/>
      <c r="C6" s="14" t="s">
        <v>7</v>
      </c>
      <c r="D6" s="20"/>
      <c r="E6" s="16"/>
      <c r="F6" s="17"/>
    </row>
    <row r="7" spans="1:6" ht="12.75">
      <c r="A7" s="109"/>
      <c r="B7" s="106"/>
      <c r="C7" s="32" t="s">
        <v>6</v>
      </c>
      <c r="D7" s="15"/>
      <c r="E7" s="15"/>
      <c r="F7" s="24"/>
    </row>
    <row r="8" spans="1:6" ht="12.75">
      <c r="A8" s="109"/>
      <c r="B8" s="106"/>
      <c r="C8" s="32" t="s">
        <v>77</v>
      </c>
      <c r="D8" s="15"/>
      <c r="E8" s="15"/>
      <c r="F8" s="24"/>
    </row>
    <row r="9" spans="1:6" ht="13.5" thickBot="1">
      <c r="A9" s="110"/>
      <c r="B9" s="107"/>
      <c r="C9" s="21" t="s">
        <v>8</v>
      </c>
      <c r="D9" s="33"/>
      <c r="E9" s="22"/>
      <c r="F9" s="23"/>
    </row>
    <row r="10" spans="1:6" ht="12.75">
      <c r="A10" s="114">
        <v>0.011</v>
      </c>
      <c r="B10" s="111" t="s">
        <v>12</v>
      </c>
      <c r="C10" s="14" t="s">
        <v>34</v>
      </c>
      <c r="D10" s="12"/>
      <c r="E10" s="16"/>
      <c r="F10" s="17"/>
    </row>
    <row r="11" spans="1:6" ht="25.5">
      <c r="A11" s="115"/>
      <c r="B11" s="112"/>
      <c r="C11" s="32" t="s">
        <v>33</v>
      </c>
      <c r="D11" s="20"/>
      <c r="E11" s="15"/>
      <c r="F11" s="24"/>
    </row>
    <row r="12" spans="1:6" ht="12.75">
      <c r="A12" s="115"/>
      <c r="B12" s="112"/>
      <c r="C12" s="32" t="str">
        <f>"kontrola kompletnosti vystrojení šachty "&amp;B10&amp;" a vyčištění šachty"</f>
        <v>kontrola kompletnosti vystrojení šachty A700 a vyčištění šachty</v>
      </c>
      <c r="D12" s="15"/>
      <c r="E12" s="15"/>
      <c r="F12" s="24"/>
    </row>
    <row r="13" spans="1:6" ht="12.75">
      <c r="A13" s="115"/>
      <c r="B13" s="112"/>
      <c r="C13" s="32" t="s">
        <v>9</v>
      </c>
      <c r="D13" s="20"/>
      <c r="E13" s="15"/>
      <c r="F13" s="24"/>
    </row>
    <row r="14" spans="1:6" ht="12.75">
      <c r="A14" s="115"/>
      <c r="B14" s="112"/>
      <c r="C14" s="32" t="s">
        <v>10</v>
      </c>
      <c r="D14" s="15"/>
      <c r="E14" s="15"/>
      <c r="F14" s="24"/>
    </row>
    <row r="15" spans="1:6" ht="12.75">
      <c r="A15" s="115"/>
      <c r="B15" s="112"/>
      <c r="C15" s="32" t="s">
        <v>13</v>
      </c>
      <c r="D15" s="15"/>
      <c r="E15" s="15"/>
      <c r="F15" s="24"/>
    </row>
    <row r="16" spans="1:6" ht="13.5" thickBot="1">
      <c r="A16" s="116"/>
      <c r="B16" s="113"/>
      <c r="C16" s="21" t="s">
        <v>97</v>
      </c>
      <c r="D16" s="34"/>
      <c r="E16" s="22"/>
      <c r="F16" s="23"/>
    </row>
    <row r="17" spans="1:6" ht="25.5">
      <c r="A17" s="114">
        <v>0.736</v>
      </c>
      <c r="B17" s="111" t="s">
        <v>14</v>
      </c>
      <c r="C17" s="32" t="s">
        <v>16</v>
      </c>
      <c r="D17" s="15"/>
      <c r="E17" s="15"/>
      <c r="F17" s="24"/>
    </row>
    <row r="18" spans="1:6" ht="12.75">
      <c r="A18" s="115"/>
      <c r="B18" s="112"/>
      <c r="C18" s="32" t="s">
        <v>22</v>
      </c>
      <c r="D18" s="15"/>
      <c r="E18" s="15"/>
      <c r="F18" s="24"/>
    </row>
    <row r="19" spans="1:6" ht="12.75">
      <c r="A19" s="115"/>
      <c r="B19" s="112"/>
      <c r="C19" s="32" t="str">
        <f>"kontrola kompletnosti vystrojení šachty "&amp;B17&amp;" a vyčištění šachty"</f>
        <v>kontrola kompletnosti vystrojení šachty A701 a vyčištění šachty</v>
      </c>
      <c r="D19" s="15"/>
      <c r="E19" s="15"/>
      <c r="F19" s="24"/>
    </row>
    <row r="20" spans="1:6" ht="12.75">
      <c r="A20" s="115"/>
      <c r="B20" s="112"/>
      <c r="C20" s="32" t="s">
        <v>41</v>
      </c>
      <c r="D20" s="15"/>
      <c r="E20" s="15"/>
      <c r="F20" s="24"/>
    </row>
    <row r="21" spans="1:6" ht="12.75">
      <c r="A21" s="115"/>
      <c r="B21" s="112"/>
      <c r="C21" s="32" t="s">
        <v>21</v>
      </c>
      <c r="D21" s="15"/>
      <c r="E21" s="15"/>
      <c r="F21" s="24"/>
    </row>
    <row r="22" spans="1:6" ht="25.5">
      <c r="A22" s="115"/>
      <c r="B22" s="112"/>
      <c r="C22" s="32" t="s">
        <v>25</v>
      </c>
      <c r="D22" s="15"/>
      <c r="E22" s="15"/>
      <c r="F22" s="24"/>
    </row>
    <row r="23" spans="1:6" ht="12.75">
      <c r="A23" s="115"/>
      <c r="B23" s="112"/>
      <c r="C23" s="32" t="s">
        <v>32</v>
      </c>
      <c r="D23" s="15"/>
      <c r="E23" s="15"/>
      <c r="F23" s="24"/>
    </row>
    <row r="24" spans="1:6" ht="12.75">
      <c r="A24" s="115"/>
      <c r="B24" s="112"/>
      <c r="C24" s="14" t="s">
        <v>98</v>
      </c>
      <c r="D24" s="18"/>
      <c r="E24" s="16"/>
      <c r="F24" s="17"/>
    </row>
    <row r="25" spans="1:6" ht="13.5" thickBot="1">
      <c r="A25" s="116"/>
      <c r="B25" s="113"/>
      <c r="C25" s="35" t="s">
        <v>97</v>
      </c>
      <c r="D25" s="34"/>
      <c r="E25" s="22"/>
      <c r="F25" s="23"/>
    </row>
    <row r="26" spans="1:6" ht="25.5">
      <c r="A26" s="114">
        <v>1.574</v>
      </c>
      <c r="B26" s="111" t="s">
        <v>35</v>
      </c>
      <c r="C26" s="32" t="s">
        <v>16</v>
      </c>
      <c r="D26" s="15"/>
      <c r="E26" s="15"/>
      <c r="F26" s="24"/>
    </row>
    <row r="27" spans="1:6" ht="12.75">
      <c r="A27" s="115"/>
      <c r="B27" s="112"/>
      <c r="C27" s="32" t="s">
        <v>22</v>
      </c>
      <c r="D27" s="15"/>
      <c r="E27" s="15"/>
      <c r="F27" s="24"/>
    </row>
    <row r="28" spans="1:6" ht="12.75">
      <c r="A28" s="115"/>
      <c r="B28" s="112"/>
      <c r="C28" s="32" t="str">
        <f>"kontrola kompletnosti vystrojení šachty "&amp;B26&amp;" a vyčištění šachty"</f>
        <v>kontrola kompletnosti vystrojení šachty A702 a vyčištění šachty</v>
      </c>
      <c r="D28" s="15"/>
      <c r="E28" s="15"/>
      <c r="F28" s="24"/>
    </row>
    <row r="29" spans="1:6" ht="12.75">
      <c r="A29" s="115"/>
      <c r="B29" s="112"/>
      <c r="C29" s="32" t="s">
        <v>41</v>
      </c>
      <c r="D29" s="15"/>
      <c r="E29" s="15"/>
      <c r="F29" s="24"/>
    </row>
    <row r="30" spans="1:6" ht="12.75">
      <c r="A30" s="115"/>
      <c r="B30" s="112"/>
      <c r="C30" s="32" t="s">
        <v>21</v>
      </c>
      <c r="D30" s="15"/>
      <c r="E30" s="15"/>
      <c r="F30" s="24"/>
    </row>
    <row r="31" spans="1:6" ht="25.5">
      <c r="A31" s="115"/>
      <c r="B31" s="112"/>
      <c r="C31" s="32" t="s">
        <v>25</v>
      </c>
      <c r="D31" s="15"/>
      <c r="E31" s="15"/>
      <c r="F31" s="24"/>
    </row>
    <row r="32" spans="1:6" ht="12.75">
      <c r="A32" s="115"/>
      <c r="B32" s="112"/>
      <c r="C32" s="32" t="s">
        <v>32</v>
      </c>
      <c r="D32" s="15"/>
      <c r="E32" s="15"/>
      <c r="F32" s="24"/>
    </row>
    <row r="33" spans="1:6" ht="12.75">
      <c r="A33" s="115"/>
      <c r="B33" s="112"/>
      <c r="C33" s="14" t="s">
        <v>98</v>
      </c>
      <c r="D33" s="18"/>
      <c r="E33" s="16"/>
      <c r="F33" s="17"/>
    </row>
    <row r="34" spans="1:6" ht="13.5" thickBot="1">
      <c r="A34" s="116"/>
      <c r="B34" s="113"/>
      <c r="C34" s="35" t="s">
        <v>97</v>
      </c>
      <c r="D34" s="34"/>
      <c r="E34" s="22"/>
      <c r="F34" s="23"/>
    </row>
    <row r="35" spans="1:6" ht="12.75">
      <c r="A35" s="114">
        <v>1.975</v>
      </c>
      <c r="B35" s="111" t="s">
        <v>39</v>
      </c>
      <c r="C35" s="32" t="s">
        <v>40</v>
      </c>
      <c r="D35" s="36"/>
      <c r="E35" s="37"/>
      <c r="F35" s="38"/>
    </row>
    <row r="36" spans="1:6" ht="12.75">
      <c r="A36" s="115"/>
      <c r="B36" s="112"/>
      <c r="C36" s="32" t="s">
        <v>22</v>
      </c>
      <c r="D36" s="39"/>
      <c r="E36" s="37"/>
      <c r="F36" s="38"/>
    </row>
    <row r="37" spans="1:6" ht="12.75">
      <c r="A37" s="115"/>
      <c r="B37" s="112"/>
      <c r="C37" s="32" t="s">
        <v>34</v>
      </c>
      <c r="D37" s="39"/>
      <c r="E37" s="37"/>
      <c r="F37" s="38"/>
    </row>
    <row r="38" spans="1:6" ht="12.75">
      <c r="A38" s="115"/>
      <c r="B38" s="112"/>
      <c r="C38" s="32" t="s">
        <v>21</v>
      </c>
      <c r="D38" s="39"/>
      <c r="E38" s="37"/>
      <c r="F38" s="38"/>
    </row>
    <row r="39" spans="1:6" ht="25.5">
      <c r="A39" s="115"/>
      <c r="B39" s="112"/>
      <c r="C39" s="32" t="s">
        <v>25</v>
      </c>
      <c r="D39" s="39"/>
      <c r="E39" s="37"/>
      <c r="F39" s="38"/>
    </row>
    <row r="40" spans="1:6" ht="12.75">
      <c r="A40" s="115"/>
      <c r="B40" s="112"/>
      <c r="C40" s="32" t="s">
        <v>32</v>
      </c>
      <c r="D40" s="39"/>
      <c r="E40" s="37"/>
      <c r="F40" s="38"/>
    </row>
    <row r="41" spans="1:6" ht="12.75">
      <c r="A41" s="115"/>
      <c r="B41" s="112"/>
      <c r="C41" s="14" t="s">
        <v>98</v>
      </c>
      <c r="D41" s="18"/>
      <c r="E41" s="37"/>
      <c r="F41" s="38"/>
    </row>
    <row r="42" spans="1:6" ht="13.5" thickBot="1">
      <c r="A42" s="116"/>
      <c r="B42" s="113"/>
      <c r="C42" s="35" t="s">
        <v>97</v>
      </c>
      <c r="D42" s="34"/>
      <c r="E42" s="37"/>
      <c r="F42" s="38"/>
    </row>
    <row r="43" spans="1:6" ht="25.5">
      <c r="A43" s="114">
        <v>2.209</v>
      </c>
      <c r="B43" s="111" t="s">
        <v>36</v>
      </c>
      <c r="C43" s="32" t="s">
        <v>16</v>
      </c>
      <c r="D43" s="15"/>
      <c r="E43" s="15"/>
      <c r="F43" s="24"/>
    </row>
    <row r="44" spans="1:6" ht="12.75">
      <c r="A44" s="115"/>
      <c r="B44" s="112"/>
      <c r="C44" s="32" t="s">
        <v>22</v>
      </c>
      <c r="D44" s="15"/>
      <c r="E44" s="15"/>
      <c r="F44" s="24"/>
    </row>
    <row r="45" spans="1:6" ht="12.75">
      <c r="A45" s="115"/>
      <c r="B45" s="112"/>
      <c r="C45" s="32" t="str">
        <f>"kontrola kompletnosti vystrojení šachty "&amp;B43&amp;" a vyčištění šachty"</f>
        <v>kontrola kompletnosti vystrojení šachty A703 a vyčištění šachty</v>
      </c>
      <c r="D45" s="15"/>
      <c r="E45" s="15"/>
      <c r="F45" s="24"/>
    </row>
    <row r="46" spans="1:6" ht="12.75">
      <c r="A46" s="115"/>
      <c r="B46" s="112"/>
      <c r="C46" s="32" t="s">
        <v>41</v>
      </c>
      <c r="D46" s="15"/>
      <c r="E46" s="15"/>
      <c r="F46" s="24"/>
    </row>
    <row r="47" spans="1:6" ht="12.75">
      <c r="A47" s="115"/>
      <c r="B47" s="112"/>
      <c r="C47" s="32" t="s">
        <v>21</v>
      </c>
      <c r="D47" s="15"/>
      <c r="E47" s="15"/>
      <c r="F47" s="24"/>
    </row>
    <row r="48" spans="1:6" ht="25.5">
      <c r="A48" s="115"/>
      <c r="B48" s="112"/>
      <c r="C48" s="32" t="s">
        <v>25</v>
      </c>
      <c r="D48" s="15"/>
      <c r="E48" s="15"/>
      <c r="F48" s="24"/>
    </row>
    <row r="49" spans="1:6" ht="12.75">
      <c r="A49" s="115"/>
      <c r="B49" s="112"/>
      <c r="C49" s="32" t="s">
        <v>32</v>
      </c>
      <c r="D49" s="15"/>
      <c r="E49" s="15"/>
      <c r="F49" s="24"/>
    </row>
    <row r="50" spans="1:6" ht="12.75">
      <c r="A50" s="115"/>
      <c r="B50" s="112"/>
      <c r="C50" s="14" t="s">
        <v>98</v>
      </c>
      <c r="D50" s="18"/>
      <c r="E50" s="16"/>
      <c r="F50" s="17"/>
    </row>
    <row r="51" spans="1:6" ht="13.5" thickBot="1">
      <c r="A51" s="116"/>
      <c r="B51" s="113"/>
      <c r="C51" s="35" t="s">
        <v>97</v>
      </c>
      <c r="D51" s="34"/>
      <c r="E51" s="22"/>
      <c r="F51" s="23"/>
    </row>
    <row r="52" spans="1:6" ht="12.75">
      <c r="A52" s="114">
        <v>2.785</v>
      </c>
      <c r="B52" s="111" t="s">
        <v>42</v>
      </c>
      <c r="C52" s="32" t="s">
        <v>40</v>
      </c>
      <c r="D52" s="36"/>
      <c r="E52" s="37"/>
      <c r="F52" s="38"/>
    </row>
    <row r="53" spans="1:6" ht="12.75">
      <c r="A53" s="115"/>
      <c r="B53" s="112"/>
      <c r="C53" s="32" t="s">
        <v>22</v>
      </c>
      <c r="D53" s="39"/>
      <c r="E53" s="37"/>
      <c r="F53" s="38"/>
    </row>
    <row r="54" spans="1:6" ht="12.75">
      <c r="A54" s="115"/>
      <c r="B54" s="112"/>
      <c r="C54" s="32" t="s">
        <v>34</v>
      </c>
      <c r="D54" s="39"/>
      <c r="E54" s="37"/>
      <c r="F54" s="38"/>
    </row>
    <row r="55" spans="1:6" ht="12.75">
      <c r="A55" s="115"/>
      <c r="B55" s="112"/>
      <c r="C55" s="32" t="s">
        <v>21</v>
      </c>
      <c r="D55" s="39"/>
      <c r="E55" s="37"/>
      <c r="F55" s="38"/>
    </row>
    <row r="56" spans="1:6" ht="25.5">
      <c r="A56" s="115"/>
      <c r="B56" s="112"/>
      <c r="C56" s="32" t="s">
        <v>25</v>
      </c>
      <c r="D56" s="39"/>
      <c r="E56" s="37"/>
      <c r="F56" s="38"/>
    </row>
    <row r="57" spans="1:6" ht="12.75">
      <c r="A57" s="115"/>
      <c r="B57" s="112"/>
      <c r="C57" s="32" t="s">
        <v>32</v>
      </c>
      <c r="D57" s="39"/>
      <c r="E57" s="37"/>
      <c r="F57" s="38"/>
    </row>
    <row r="58" spans="1:6" ht="12.75">
      <c r="A58" s="115"/>
      <c r="B58" s="112"/>
      <c r="C58" s="14" t="s">
        <v>98</v>
      </c>
      <c r="D58" s="18"/>
      <c r="E58" s="37"/>
      <c r="F58" s="38"/>
    </row>
    <row r="59" spans="1:6" ht="13.5" thickBot="1">
      <c r="A59" s="116"/>
      <c r="B59" s="113"/>
      <c r="C59" s="35" t="s">
        <v>97</v>
      </c>
      <c r="D59" s="34"/>
      <c r="E59" s="22"/>
      <c r="F59" s="23"/>
    </row>
    <row r="60" spans="1:6" ht="25.5">
      <c r="A60" s="114">
        <v>2.991</v>
      </c>
      <c r="B60" s="111" t="s">
        <v>37</v>
      </c>
      <c r="C60" s="32" t="s">
        <v>16</v>
      </c>
      <c r="D60" s="15"/>
      <c r="E60" s="16"/>
      <c r="F60" s="17"/>
    </row>
    <row r="61" spans="1:6" ht="12.75">
      <c r="A61" s="115"/>
      <c r="B61" s="112"/>
      <c r="C61" s="32" t="s">
        <v>22</v>
      </c>
      <c r="D61" s="15"/>
      <c r="E61" s="15"/>
      <c r="F61" s="24"/>
    </row>
    <row r="62" spans="1:6" ht="12.75">
      <c r="A62" s="115"/>
      <c r="B62" s="112"/>
      <c r="C62" s="32" t="str">
        <f>"kontrola kompletnosti vystrojení šachty "&amp;B60&amp;" a vyčištění šachty"</f>
        <v>kontrola kompletnosti vystrojení šachty A704 a vyčištění šachty</v>
      </c>
      <c r="D62" s="15"/>
      <c r="E62" s="15"/>
      <c r="F62" s="24"/>
    </row>
    <row r="63" spans="1:6" ht="12.75">
      <c r="A63" s="115"/>
      <c r="B63" s="112"/>
      <c r="C63" s="32" t="s">
        <v>41</v>
      </c>
      <c r="D63" s="15"/>
      <c r="E63" s="15"/>
      <c r="F63" s="24"/>
    </row>
    <row r="64" spans="1:6" ht="12.75">
      <c r="A64" s="115"/>
      <c r="B64" s="112"/>
      <c r="C64" s="32" t="s">
        <v>21</v>
      </c>
      <c r="D64" s="15"/>
      <c r="E64" s="15"/>
      <c r="F64" s="24"/>
    </row>
    <row r="65" spans="1:6" ht="25.5">
      <c r="A65" s="115"/>
      <c r="B65" s="112"/>
      <c r="C65" s="32" t="s">
        <v>25</v>
      </c>
      <c r="D65" s="15"/>
      <c r="E65" s="15"/>
      <c r="F65" s="24"/>
    </row>
    <row r="66" spans="1:6" ht="12.75">
      <c r="A66" s="115"/>
      <c r="B66" s="112"/>
      <c r="C66" s="32" t="s">
        <v>32</v>
      </c>
      <c r="D66" s="15"/>
      <c r="E66" s="15"/>
      <c r="F66" s="24"/>
    </row>
    <row r="67" spans="1:6" ht="12.75">
      <c r="A67" s="115"/>
      <c r="B67" s="112"/>
      <c r="C67" s="14" t="s">
        <v>98</v>
      </c>
      <c r="D67" s="18"/>
      <c r="E67" s="16"/>
      <c r="F67" s="17"/>
    </row>
    <row r="68" spans="1:6" ht="13.5" thickBot="1">
      <c r="A68" s="116"/>
      <c r="B68" s="113"/>
      <c r="C68" s="35" t="s">
        <v>97</v>
      </c>
      <c r="D68" s="34"/>
      <c r="E68" s="22"/>
      <c r="F68" s="23"/>
    </row>
    <row r="69" spans="1:6" ht="12.75">
      <c r="A69" s="114">
        <v>3.133</v>
      </c>
      <c r="B69" s="111" t="s">
        <v>43</v>
      </c>
      <c r="C69" s="32" t="s">
        <v>40</v>
      </c>
      <c r="D69" s="36"/>
      <c r="E69" s="37"/>
      <c r="F69" s="38"/>
    </row>
    <row r="70" spans="1:6" ht="12.75">
      <c r="A70" s="115"/>
      <c r="B70" s="112"/>
      <c r="C70" s="32" t="s">
        <v>22</v>
      </c>
      <c r="D70" s="39"/>
      <c r="E70" s="37"/>
      <c r="F70" s="38"/>
    </row>
    <row r="71" spans="1:6" ht="12.75">
      <c r="A71" s="115"/>
      <c r="B71" s="112"/>
      <c r="C71" s="32" t="s">
        <v>34</v>
      </c>
      <c r="D71" s="39"/>
      <c r="E71" s="37"/>
      <c r="F71" s="38"/>
    </row>
    <row r="72" spans="1:6" ht="12.75">
      <c r="A72" s="115"/>
      <c r="B72" s="112"/>
      <c r="C72" s="32" t="s">
        <v>21</v>
      </c>
      <c r="D72" s="39"/>
      <c r="E72" s="37"/>
      <c r="F72" s="38"/>
    </row>
    <row r="73" spans="1:6" ht="25.5">
      <c r="A73" s="115"/>
      <c r="B73" s="112"/>
      <c r="C73" s="32" t="s">
        <v>25</v>
      </c>
      <c r="D73" s="39"/>
      <c r="E73" s="37"/>
      <c r="F73" s="38"/>
    </row>
    <row r="74" spans="1:6" ht="12.75">
      <c r="A74" s="115"/>
      <c r="B74" s="112"/>
      <c r="C74" s="32" t="s">
        <v>32</v>
      </c>
      <c r="D74" s="39"/>
      <c r="E74" s="37"/>
      <c r="F74" s="38"/>
    </row>
    <row r="75" spans="1:6" ht="12.75">
      <c r="A75" s="115"/>
      <c r="B75" s="112"/>
      <c r="C75" s="14" t="s">
        <v>98</v>
      </c>
      <c r="D75" s="18"/>
      <c r="E75" s="37"/>
      <c r="F75" s="38"/>
    </row>
    <row r="76" spans="1:6" ht="13.5" thickBot="1">
      <c r="A76" s="116"/>
      <c r="B76" s="113"/>
      <c r="C76" s="35" t="s">
        <v>97</v>
      </c>
      <c r="D76" s="34"/>
      <c r="E76" s="22"/>
      <c r="F76" s="23"/>
    </row>
    <row r="77" spans="1:6" ht="12.75">
      <c r="A77" s="114">
        <v>3.312</v>
      </c>
      <c r="B77" s="117" t="s">
        <v>38</v>
      </c>
      <c r="C77" s="32" t="s">
        <v>21</v>
      </c>
      <c r="D77" s="15"/>
      <c r="E77" s="16"/>
      <c r="F77" s="17"/>
    </row>
    <row r="78" spans="1:6" ht="25.5">
      <c r="A78" s="115"/>
      <c r="B78" s="118"/>
      <c r="C78" s="32" t="s">
        <v>25</v>
      </c>
      <c r="D78" s="15"/>
      <c r="E78" s="15"/>
      <c r="F78" s="24"/>
    </row>
    <row r="79" spans="1:6" ht="12.75">
      <c r="A79" s="115"/>
      <c r="B79" s="118"/>
      <c r="C79" s="32" t="s">
        <v>32</v>
      </c>
      <c r="D79" s="15"/>
      <c r="E79" s="15"/>
      <c r="F79" s="24"/>
    </row>
    <row r="80" spans="1:6" ht="12.75">
      <c r="A80" s="115"/>
      <c r="B80" s="118"/>
      <c r="C80" s="14" t="s">
        <v>98</v>
      </c>
      <c r="D80" s="18"/>
      <c r="E80" s="16"/>
      <c r="F80" s="17"/>
    </row>
    <row r="81" spans="1:6" ht="13.5" thickBot="1">
      <c r="A81" s="116"/>
      <c r="B81" s="119"/>
      <c r="C81" s="35" t="s">
        <v>97</v>
      </c>
      <c r="D81" s="34"/>
      <c r="E81" s="22"/>
      <c r="F81" s="23"/>
    </row>
    <row r="82" spans="1:6" ht="12.75">
      <c r="A82" s="114">
        <v>5.024</v>
      </c>
      <c r="B82" s="111" t="s">
        <v>44</v>
      </c>
      <c r="C82" s="32" t="s">
        <v>40</v>
      </c>
      <c r="D82" s="36"/>
      <c r="E82" s="37"/>
      <c r="F82" s="38"/>
    </row>
    <row r="83" spans="1:6" ht="12.75">
      <c r="A83" s="115"/>
      <c r="B83" s="112"/>
      <c r="C83" s="32" t="s">
        <v>22</v>
      </c>
      <c r="D83" s="39"/>
      <c r="E83" s="37"/>
      <c r="F83" s="38"/>
    </row>
    <row r="84" spans="1:6" ht="12.75">
      <c r="A84" s="115"/>
      <c r="B84" s="112"/>
      <c r="C84" s="32" t="s">
        <v>34</v>
      </c>
      <c r="D84" s="39"/>
      <c r="E84" s="37"/>
      <c r="F84" s="38"/>
    </row>
    <row r="85" spans="1:6" ht="12.75">
      <c r="A85" s="115"/>
      <c r="B85" s="112"/>
      <c r="C85" s="32" t="s">
        <v>21</v>
      </c>
      <c r="D85" s="39"/>
      <c r="E85" s="37"/>
      <c r="F85" s="38"/>
    </row>
    <row r="86" spans="1:6" ht="25.5">
      <c r="A86" s="115"/>
      <c r="B86" s="112"/>
      <c r="C86" s="32" t="s">
        <v>25</v>
      </c>
      <c r="D86" s="39"/>
      <c r="E86" s="37"/>
      <c r="F86" s="38"/>
    </row>
    <row r="87" spans="1:6" ht="12.75">
      <c r="A87" s="115"/>
      <c r="B87" s="112"/>
      <c r="C87" s="32" t="s">
        <v>32</v>
      </c>
      <c r="D87" s="39"/>
      <c r="E87" s="37"/>
      <c r="F87" s="38"/>
    </row>
    <row r="88" spans="1:6" ht="12.75">
      <c r="A88" s="115"/>
      <c r="B88" s="112"/>
      <c r="C88" s="14" t="s">
        <v>98</v>
      </c>
      <c r="D88" s="18"/>
      <c r="E88" s="37"/>
      <c r="F88" s="38"/>
    </row>
    <row r="89" spans="1:6" ht="13.5" thickBot="1">
      <c r="A89" s="116"/>
      <c r="B89" s="113"/>
      <c r="C89" s="35" t="s">
        <v>97</v>
      </c>
      <c r="D89" s="34"/>
      <c r="E89" s="22"/>
      <c r="F89" s="23"/>
    </row>
    <row r="90" spans="1:6" ht="12.75">
      <c r="A90" s="114">
        <v>5.179</v>
      </c>
      <c r="B90" s="111" t="s">
        <v>45</v>
      </c>
      <c r="C90" s="32" t="s">
        <v>46</v>
      </c>
      <c r="D90" s="15"/>
      <c r="E90" s="16"/>
      <c r="F90" s="17"/>
    </row>
    <row r="91" spans="1:6" ht="12.75">
      <c r="A91" s="115"/>
      <c r="B91" s="112"/>
      <c r="C91" s="32" t="str">
        <f>"kontrola kompletnosti vystrojení šachty "&amp;B90&amp;" a vyčištění šachty"</f>
        <v>kontrola kompletnosti vystrojení šachty A706 a vyčištění šachty</v>
      </c>
      <c r="D91" s="15"/>
      <c r="E91" s="15"/>
      <c r="F91" s="24"/>
    </row>
    <row r="92" spans="1:6" ht="12.75">
      <c r="A92" s="115"/>
      <c r="B92" s="112"/>
      <c r="C92" s="32" t="s">
        <v>41</v>
      </c>
      <c r="D92" s="15"/>
      <c r="E92" s="15"/>
      <c r="F92" s="24"/>
    </row>
    <row r="93" spans="1:6" ht="12.75">
      <c r="A93" s="115"/>
      <c r="B93" s="112"/>
      <c r="C93" s="32" t="s">
        <v>21</v>
      </c>
      <c r="D93" s="15"/>
      <c r="E93" s="15"/>
      <c r="F93" s="24"/>
    </row>
    <row r="94" spans="1:6" ht="25.5">
      <c r="A94" s="115"/>
      <c r="B94" s="112"/>
      <c r="C94" s="32" t="s">
        <v>25</v>
      </c>
      <c r="D94" s="15"/>
      <c r="E94" s="15"/>
      <c r="F94" s="24"/>
    </row>
    <row r="95" spans="1:6" ht="12.75">
      <c r="A95" s="115"/>
      <c r="B95" s="112"/>
      <c r="C95" s="32" t="s">
        <v>32</v>
      </c>
      <c r="D95" s="15"/>
      <c r="E95" s="15"/>
      <c r="F95" s="24"/>
    </row>
    <row r="96" spans="1:6" ht="12.75">
      <c r="A96" s="115"/>
      <c r="B96" s="112"/>
      <c r="C96" s="14" t="s">
        <v>98</v>
      </c>
      <c r="D96" s="18"/>
      <c r="E96" s="16"/>
      <c r="F96" s="17"/>
    </row>
    <row r="97" spans="1:6" ht="13.5" thickBot="1">
      <c r="A97" s="116"/>
      <c r="B97" s="113"/>
      <c r="C97" s="35" t="s">
        <v>97</v>
      </c>
      <c r="D97" s="34"/>
      <c r="E97" s="22"/>
      <c r="F97" s="23"/>
    </row>
    <row r="98" spans="1:6" ht="12.75">
      <c r="A98" s="114">
        <v>5.454</v>
      </c>
      <c r="B98" s="111" t="s">
        <v>47</v>
      </c>
      <c r="C98" s="32" t="s">
        <v>40</v>
      </c>
      <c r="D98" s="36"/>
      <c r="E98" s="37"/>
      <c r="F98" s="38"/>
    </row>
    <row r="99" spans="1:6" ht="12.75">
      <c r="A99" s="115"/>
      <c r="B99" s="112"/>
      <c r="C99" s="32" t="s">
        <v>22</v>
      </c>
      <c r="D99" s="39"/>
      <c r="E99" s="37"/>
      <c r="F99" s="38"/>
    </row>
    <row r="100" spans="1:6" ht="12.75">
      <c r="A100" s="115"/>
      <c r="B100" s="112"/>
      <c r="C100" s="32" t="s">
        <v>34</v>
      </c>
      <c r="D100" s="39"/>
      <c r="E100" s="37"/>
      <c r="F100" s="38"/>
    </row>
    <row r="101" spans="1:6" ht="12.75">
      <c r="A101" s="115"/>
      <c r="B101" s="112"/>
      <c r="C101" s="32" t="s">
        <v>21</v>
      </c>
      <c r="D101" s="39"/>
      <c r="E101" s="37"/>
      <c r="F101" s="38"/>
    </row>
    <row r="102" spans="1:6" ht="25.5">
      <c r="A102" s="115"/>
      <c r="B102" s="112"/>
      <c r="C102" s="32" t="s">
        <v>25</v>
      </c>
      <c r="D102" s="39"/>
      <c r="E102" s="37"/>
      <c r="F102" s="38"/>
    </row>
    <row r="103" spans="1:6" ht="12.75">
      <c r="A103" s="115"/>
      <c r="B103" s="112"/>
      <c r="C103" s="32" t="s">
        <v>32</v>
      </c>
      <c r="D103" s="39"/>
      <c r="E103" s="37"/>
      <c r="F103" s="38"/>
    </row>
    <row r="104" spans="1:6" ht="12.75">
      <c r="A104" s="115"/>
      <c r="B104" s="112"/>
      <c r="C104" s="14" t="s">
        <v>98</v>
      </c>
      <c r="D104" s="18"/>
      <c r="E104" s="37"/>
      <c r="F104" s="38"/>
    </row>
    <row r="105" spans="1:6" ht="13.5" thickBot="1">
      <c r="A105" s="116"/>
      <c r="B105" s="113"/>
      <c r="C105" s="35" t="s">
        <v>97</v>
      </c>
      <c r="D105" s="34"/>
      <c r="E105" s="22"/>
      <c r="F105" s="23"/>
    </row>
    <row r="106" spans="1:6" ht="12.75" customHeight="1">
      <c r="A106" s="114">
        <v>5.055</v>
      </c>
      <c r="B106" s="117" t="s">
        <v>52</v>
      </c>
      <c r="C106" s="14" t="s">
        <v>1</v>
      </c>
      <c r="D106" s="40"/>
      <c r="E106" s="16"/>
      <c r="F106" s="17"/>
    </row>
    <row r="107" spans="1:6" ht="12.75">
      <c r="A107" s="115"/>
      <c r="B107" s="118"/>
      <c r="C107" s="32" t="s">
        <v>53</v>
      </c>
      <c r="D107" s="39"/>
      <c r="E107" s="15"/>
      <c r="F107" s="24"/>
    </row>
    <row r="108" spans="1:6" ht="12.75">
      <c r="A108" s="115"/>
      <c r="B108" s="118"/>
      <c r="C108" s="32" t="s">
        <v>54</v>
      </c>
      <c r="D108" s="15"/>
      <c r="E108" s="15"/>
      <c r="F108" s="24"/>
    </row>
    <row r="109" spans="1:6" ht="12.75">
      <c r="A109" s="115"/>
      <c r="B109" s="118"/>
      <c r="C109" s="14" t="s">
        <v>55</v>
      </c>
      <c r="D109" s="15"/>
      <c r="E109" s="16"/>
      <c r="F109" s="17"/>
    </row>
    <row r="110" spans="1:6" ht="13.5" thickBot="1">
      <c r="A110" s="116"/>
      <c r="B110" s="119"/>
      <c r="C110" s="35" t="s">
        <v>32</v>
      </c>
      <c r="D110" s="34"/>
      <c r="E110" s="22"/>
      <c r="F110" s="23"/>
    </row>
    <row r="111" spans="1:6" ht="25.5">
      <c r="A111" s="114">
        <v>5.665</v>
      </c>
      <c r="B111" s="111" t="s">
        <v>48</v>
      </c>
      <c r="C111" s="32" t="s">
        <v>49</v>
      </c>
      <c r="D111" s="15"/>
      <c r="E111" s="15"/>
      <c r="F111" s="24"/>
    </row>
    <row r="112" spans="1:6" ht="38.25">
      <c r="A112" s="115"/>
      <c r="B112" s="112"/>
      <c r="C112" s="32" t="s">
        <v>50</v>
      </c>
      <c r="D112" s="15"/>
      <c r="E112" s="15"/>
      <c r="F112" s="24"/>
    </row>
    <row r="113" spans="1:6" ht="12.75">
      <c r="A113" s="115"/>
      <c r="B113" s="112"/>
      <c r="C113" s="32" t="str">
        <f>"kontrola kompletnosti vystrojení šachty "&amp;B111&amp;" a vyčištění šachty"</f>
        <v>kontrola kompletnosti vystrojení šachty A709 a vyčištění šachty</v>
      </c>
      <c r="D113" s="15"/>
      <c r="E113" s="15"/>
      <c r="F113" s="24"/>
    </row>
    <row r="114" spans="1:6" ht="12.75">
      <c r="A114" s="115"/>
      <c r="B114" s="112"/>
      <c r="C114" s="32" t="s">
        <v>51</v>
      </c>
      <c r="D114" s="15"/>
      <c r="E114" s="15"/>
      <c r="F114" s="24"/>
    </row>
    <row r="115" spans="1:6" ht="12.75">
      <c r="A115" s="115"/>
      <c r="B115" s="112"/>
      <c r="C115" s="32" t="s">
        <v>78</v>
      </c>
      <c r="D115" s="15"/>
      <c r="E115" s="15"/>
      <c r="F115" s="24"/>
    </row>
    <row r="116" spans="1:6" ht="12.75">
      <c r="A116" s="115"/>
      <c r="B116" s="112"/>
      <c r="C116" s="32" t="s">
        <v>41</v>
      </c>
      <c r="D116" s="15"/>
      <c r="E116" s="15"/>
      <c r="F116" s="24"/>
    </row>
    <row r="117" spans="1:6" ht="12.75">
      <c r="A117" s="115"/>
      <c r="B117" s="112"/>
      <c r="C117" s="32" t="s">
        <v>21</v>
      </c>
      <c r="D117" s="15"/>
      <c r="E117" s="15"/>
      <c r="F117" s="24"/>
    </row>
    <row r="118" spans="1:6" ht="25.5">
      <c r="A118" s="115"/>
      <c r="B118" s="112"/>
      <c r="C118" s="32" t="s">
        <v>25</v>
      </c>
      <c r="D118" s="15"/>
      <c r="E118" s="15"/>
      <c r="F118" s="24"/>
    </row>
    <row r="119" spans="1:6" ht="12.75">
      <c r="A119" s="115"/>
      <c r="B119" s="112"/>
      <c r="C119" s="32" t="s">
        <v>32</v>
      </c>
      <c r="D119" s="15"/>
      <c r="E119" s="15"/>
      <c r="F119" s="24"/>
    </row>
    <row r="120" spans="1:6" ht="12.75">
      <c r="A120" s="115"/>
      <c r="B120" s="112"/>
      <c r="C120" s="14" t="s">
        <v>98</v>
      </c>
      <c r="D120" s="18"/>
      <c r="E120" s="16"/>
      <c r="F120" s="17"/>
    </row>
    <row r="121" spans="1:6" ht="13.5" thickBot="1">
      <c r="A121" s="116"/>
      <c r="B121" s="113"/>
      <c r="C121" s="35" t="s">
        <v>97</v>
      </c>
      <c r="D121" s="34"/>
      <c r="E121" s="22"/>
      <c r="F121" s="23"/>
    </row>
    <row r="122" spans="1:6" ht="16.5" thickBot="1">
      <c r="A122" s="121" t="s">
        <v>56</v>
      </c>
      <c r="B122" s="121"/>
      <c r="C122" s="121"/>
      <c r="D122" s="121"/>
      <c r="E122" s="121"/>
      <c r="F122" s="121"/>
    </row>
    <row r="123" spans="1:6" ht="39" thickBot="1">
      <c r="A123" s="7" t="s">
        <v>17</v>
      </c>
      <c r="B123" s="8" t="s">
        <v>18</v>
      </c>
      <c r="C123" s="9" t="s">
        <v>19</v>
      </c>
      <c r="D123" s="8" t="s">
        <v>20</v>
      </c>
      <c r="E123" s="8" t="s">
        <v>0</v>
      </c>
      <c r="F123" s="10" t="s">
        <v>99</v>
      </c>
    </row>
    <row r="124" spans="1:6" ht="12.75">
      <c r="A124" s="25"/>
      <c r="B124" s="12"/>
      <c r="C124" s="26"/>
      <c r="D124" s="12"/>
      <c r="E124" s="12"/>
      <c r="F124" s="13"/>
    </row>
    <row r="125" spans="1:6" ht="12.75">
      <c r="A125" s="27"/>
      <c r="B125" s="15"/>
      <c r="C125" s="28"/>
      <c r="D125" s="15"/>
      <c r="E125" s="15"/>
      <c r="F125" s="24"/>
    </row>
    <row r="126" spans="1:6" ht="12.75">
      <c r="A126" s="27"/>
      <c r="B126" s="15"/>
      <c r="C126" s="28"/>
      <c r="D126" s="15"/>
      <c r="E126" s="15"/>
      <c r="F126" s="24"/>
    </row>
    <row r="127" spans="1:6" ht="12.75">
      <c r="A127" s="27"/>
      <c r="B127" s="15"/>
      <c r="C127" s="28"/>
      <c r="D127" s="15"/>
      <c r="E127" s="15"/>
      <c r="F127" s="24"/>
    </row>
    <row r="128" spans="1:6" ht="12.75">
      <c r="A128" s="27"/>
      <c r="B128" s="15"/>
      <c r="C128" s="28"/>
      <c r="D128" s="15"/>
      <c r="E128" s="15"/>
      <c r="F128" s="24"/>
    </row>
    <row r="129" spans="1:6" ht="12.75">
      <c r="A129" s="27"/>
      <c r="B129" s="15"/>
      <c r="C129" s="28"/>
      <c r="D129" s="15"/>
      <c r="E129" s="15"/>
      <c r="F129" s="24"/>
    </row>
    <row r="130" spans="1:6" ht="12.75">
      <c r="A130" s="27"/>
      <c r="B130" s="15"/>
      <c r="C130" s="28"/>
      <c r="D130" s="15"/>
      <c r="E130" s="15"/>
      <c r="F130" s="24"/>
    </row>
    <row r="131" spans="1:6" ht="12.75">
      <c r="A131" s="27"/>
      <c r="B131" s="15"/>
      <c r="C131" s="28"/>
      <c r="D131" s="15"/>
      <c r="E131" s="15"/>
      <c r="F131" s="24"/>
    </row>
    <row r="132" spans="1:6" ht="12.75">
      <c r="A132" s="27"/>
      <c r="B132" s="15"/>
      <c r="C132" s="28"/>
      <c r="D132" s="15"/>
      <c r="E132" s="15"/>
      <c r="F132" s="24"/>
    </row>
    <row r="133" spans="1:6" ht="12.75">
      <c r="A133" s="27"/>
      <c r="B133" s="15"/>
      <c r="C133" s="28"/>
      <c r="D133" s="15"/>
      <c r="E133" s="15"/>
      <c r="F133" s="24"/>
    </row>
    <row r="134" spans="1:6" ht="12.75">
      <c r="A134" s="27"/>
      <c r="B134" s="15"/>
      <c r="C134" s="28"/>
      <c r="D134" s="15"/>
      <c r="E134" s="15"/>
      <c r="F134" s="24"/>
    </row>
    <row r="135" spans="1:6" ht="12.75">
      <c r="A135" s="27"/>
      <c r="B135" s="15"/>
      <c r="C135" s="28"/>
      <c r="D135" s="15"/>
      <c r="E135" s="15"/>
      <c r="F135" s="24"/>
    </row>
    <row r="136" spans="1:6" ht="12.75">
      <c r="A136" s="27"/>
      <c r="B136" s="15"/>
      <c r="C136" s="28"/>
      <c r="D136" s="15"/>
      <c r="E136" s="15"/>
      <c r="F136" s="24"/>
    </row>
    <row r="137" spans="1:6" ht="12.75">
      <c r="A137" s="27"/>
      <c r="B137" s="15"/>
      <c r="C137" s="28"/>
      <c r="D137" s="15"/>
      <c r="E137" s="15"/>
      <c r="F137" s="24"/>
    </row>
    <row r="138" spans="1:6" ht="12.75">
      <c r="A138" s="27"/>
      <c r="B138" s="15"/>
      <c r="C138" s="28"/>
      <c r="D138" s="15"/>
      <c r="E138" s="15"/>
      <c r="F138" s="24"/>
    </row>
    <row r="139" spans="1:6" ht="12.75">
      <c r="A139" s="27"/>
      <c r="B139" s="15"/>
      <c r="C139" s="28"/>
      <c r="D139" s="15"/>
      <c r="E139" s="15"/>
      <c r="F139" s="24"/>
    </row>
    <row r="140" spans="1:6" ht="13.5" thickBot="1">
      <c r="A140" s="29"/>
      <c r="B140" s="22"/>
      <c r="C140" s="30"/>
      <c r="D140" s="22"/>
      <c r="E140" s="22"/>
      <c r="F140" s="23"/>
    </row>
    <row r="141" ht="13.5" thickBot="1"/>
    <row r="142" spans="1:6" ht="16.5" thickBot="1">
      <c r="A142" s="121" t="s">
        <v>57</v>
      </c>
      <c r="B142" s="121"/>
      <c r="C142" s="121"/>
      <c r="D142" s="121"/>
      <c r="E142" s="121"/>
      <c r="F142" s="121"/>
    </row>
    <row r="143" spans="1:6" ht="39" thickBot="1">
      <c r="A143" s="7" t="s">
        <v>17</v>
      </c>
      <c r="B143" s="8" t="s">
        <v>18</v>
      </c>
      <c r="C143" s="9" t="s">
        <v>30</v>
      </c>
      <c r="D143" s="8" t="s">
        <v>20</v>
      </c>
      <c r="E143" s="8" t="s">
        <v>0</v>
      </c>
      <c r="F143" s="10" t="s">
        <v>99</v>
      </c>
    </row>
    <row r="144" spans="1:6" ht="12.75">
      <c r="A144" s="25"/>
      <c r="B144" s="12"/>
      <c r="C144" s="11" t="s">
        <v>23</v>
      </c>
      <c r="D144" s="12"/>
      <c r="E144" s="12"/>
      <c r="F144" s="13"/>
    </row>
    <row r="145" spans="1:6" ht="12.75">
      <c r="A145" s="27"/>
      <c r="B145" s="15"/>
      <c r="C145" s="28"/>
      <c r="D145" s="15"/>
      <c r="E145" s="15"/>
      <c r="F145" s="24"/>
    </row>
    <row r="146" spans="1:6" ht="12.75">
      <c r="A146" s="27"/>
      <c r="B146" s="15"/>
      <c r="C146" s="28"/>
      <c r="D146" s="15"/>
      <c r="E146" s="15"/>
      <c r="F146" s="24"/>
    </row>
    <row r="147" spans="1:6" ht="12.75">
      <c r="A147" s="27"/>
      <c r="B147" s="15"/>
      <c r="C147" s="28"/>
      <c r="D147" s="15"/>
      <c r="E147" s="15"/>
      <c r="F147" s="24"/>
    </row>
    <row r="148" spans="1:6" ht="12.75">
      <c r="A148" s="27"/>
      <c r="B148" s="15"/>
      <c r="C148" s="28"/>
      <c r="D148" s="15"/>
      <c r="E148" s="15"/>
      <c r="F148" s="24"/>
    </row>
    <row r="149" spans="1:6" ht="12.75">
      <c r="A149" s="27"/>
      <c r="B149" s="15"/>
      <c r="C149" s="28"/>
      <c r="D149" s="15"/>
      <c r="E149" s="15"/>
      <c r="F149" s="24"/>
    </row>
    <row r="150" spans="1:6" ht="12.75">
      <c r="A150" s="27"/>
      <c r="B150" s="15"/>
      <c r="C150" s="28"/>
      <c r="D150" s="15"/>
      <c r="E150" s="15"/>
      <c r="F150" s="24"/>
    </row>
    <row r="151" spans="1:6" ht="12.75">
      <c r="A151" s="27"/>
      <c r="B151" s="15"/>
      <c r="C151" s="28"/>
      <c r="D151" s="15"/>
      <c r="E151" s="15"/>
      <c r="F151" s="24"/>
    </row>
    <row r="152" spans="1:6" ht="12.75">
      <c r="A152" s="27"/>
      <c r="B152" s="15"/>
      <c r="C152" s="28"/>
      <c r="D152" s="15"/>
      <c r="E152" s="15"/>
      <c r="F152" s="24"/>
    </row>
    <row r="153" spans="1:6" ht="12.75">
      <c r="A153" s="27"/>
      <c r="B153" s="15"/>
      <c r="C153" s="28"/>
      <c r="D153" s="15"/>
      <c r="E153" s="15"/>
      <c r="F153" s="24"/>
    </row>
    <row r="154" spans="1:6" ht="12.75">
      <c r="A154" s="27"/>
      <c r="B154" s="15"/>
      <c r="C154" s="28"/>
      <c r="D154" s="15"/>
      <c r="E154" s="15"/>
      <c r="F154" s="24"/>
    </row>
    <row r="155" spans="1:6" ht="12.75">
      <c r="A155" s="27"/>
      <c r="B155" s="15"/>
      <c r="C155" s="28"/>
      <c r="D155" s="15"/>
      <c r="E155" s="15"/>
      <c r="F155" s="24"/>
    </row>
    <row r="156" spans="1:6" ht="12.75">
      <c r="A156" s="27"/>
      <c r="B156" s="15"/>
      <c r="C156" s="28"/>
      <c r="D156" s="15"/>
      <c r="E156" s="15"/>
      <c r="F156" s="24"/>
    </row>
    <row r="157" spans="1:6" ht="12.75">
      <c r="A157" s="27"/>
      <c r="B157" s="15"/>
      <c r="C157" s="28"/>
      <c r="D157" s="15"/>
      <c r="E157" s="15"/>
      <c r="F157" s="24"/>
    </row>
    <row r="158" spans="1:6" ht="12.75">
      <c r="A158" s="27"/>
      <c r="B158" s="15"/>
      <c r="C158" s="28"/>
      <c r="D158" s="15"/>
      <c r="E158" s="15"/>
      <c r="F158" s="24"/>
    </row>
    <row r="159" spans="1:6" ht="12.75">
      <c r="A159" s="27"/>
      <c r="B159" s="15"/>
      <c r="C159" s="28"/>
      <c r="D159" s="15"/>
      <c r="E159" s="15"/>
      <c r="F159" s="24"/>
    </row>
    <row r="160" spans="1:6" ht="13.5" thickBot="1">
      <c r="A160" s="29"/>
      <c r="B160" s="22"/>
      <c r="C160" s="30"/>
      <c r="D160" s="22"/>
      <c r="E160" s="22"/>
      <c r="F160" s="23"/>
    </row>
    <row r="161" ht="13.5" thickBot="1"/>
    <row r="162" spans="1:6" ht="16.5" thickBot="1">
      <c r="A162" s="121" t="s">
        <v>58</v>
      </c>
      <c r="B162" s="121"/>
      <c r="C162" s="121"/>
      <c r="D162" s="121"/>
      <c r="E162" s="121"/>
      <c r="F162" s="121"/>
    </row>
    <row r="163" spans="1:6" ht="39" thickBot="1">
      <c r="A163" s="7" t="s">
        <v>26</v>
      </c>
      <c r="B163" s="8" t="s">
        <v>101</v>
      </c>
      <c r="C163" s="9" t="s">
        <v>27</v>
      </c>
      <c r="D163" s="8" t="s">
        <v>28</v>
      </c>
      <c r="E163" s="31" t="s">
        <v>100</v>
      </c>
      <c r="F163" s="10" t="s">
        <v>29</v>
      </c>
    </row>
    <row r="164" spans="1:6" ht="12.75">
      <c r="A164" s="25"/>
      <c r="B164" s="12"/>
      <c r="C164" s="11"/>
      <c r="D164" s="12"/>
      <c r="E164" s="12"/>
      <c r="F164" s="13"/>
    </row>
    <row r="165" spans="1:6" ht="12.75">
      <c r="A165" s="27"/>
      <c r="B165" s="15"/>
      <c r="C165" s="28"/>
      <c r="D165" s="15"/>
      <c r="E165" s="15"/>
      <c r="F165" s="24"/>
    </row>
    <row r="166" spans="1:6" ht="12.75">
      <c r="A166" s="27"/>
      <c r="B166" s="15"/>
      <c r="C166" s="28"/>
      <c r="D166" s="15"/>
      <c r="E166" s="15"/>
      <c r="F166" s="24"/>
    </row>
    <row r="167" spans="1:6" ht="12.75">
      <c r="A167" s="27"/>
      <c r="B167" s="15"/>
      <c r="C167" s="28"/>
      <c r="D167" s="15"/>
      <c r="E167" s="15"/>
      <c r="F167" s="24"/>
    </row>
    <row r="168" spans="1:6" ht="12.75">
      <c r="A168" s="27"/>
      <c r="B168" s="15"/>
      <c r="C168" s="28"/>
      <c r="D168" s="15"/>
      <c r="E168" s="15"/>
      <c r="F168" s="24"/>
    </row>
    <row r="169" spans="1:6" ht="12.75">
      <c r="A169" s="27"/>
      <c r="B169" s="15"/>
      <c r="C169" s="28"/>
      <c r="D169" s="15"/>
      <c r="E169" s="15"/>
      <c r="F169" s="24"/>
    </row>
    <row r="170" spans="1:6" ht="12.75">
      <c r="A170" s="27"/>
      <c r="B170" s="15"/>
      <c r="C170" s="28"/>
      <c r="D170" s="15"/>
      <c r="E170" s="15"/>
      <c r="F170" s="24"/>
    </row>
    <row r="171" spans="1:6" ht="12.75">
      <c r="A171" s="27"/>
      <c r="B171" s="15"/>
      <c r="C171" s="28"/>
      <c r="D171" s="15"/>
      <c r="E171" s="15"/>
      <c r="F171" s="24"/>
    </row>
    <row r="172" spans="1:6" ht="12.75">
      <c r="A172" s="27"/>
      <c r="B172" s="15"/>
      <c r="C172" s="28"/>
      <c r="D172" s="15"/>
      <c r="E172" s="15"/>
      <c r="F172" s="24"/>
    </row>
    <row r="173" spans="1:6" ht="12.75">
      <c r="A173" s="27"/>
      <c r="B173" s="15"/>
      <c r="C173" s="28"/>
      <c r="D173" s="15"/>
      <c r="E173" s="15"/>
      <c r="F173" s="24"/>
    </row>
    <row r="174" spans="1:6" ht="12.75">
      <c r="A174" s="27"/>
      <c r="B174" s="15"/>
      <c r="C174" s="28"/>
      <c r="D174" s="15"/>
      <c r="E174" s="15"/>
      <c r="F174" s="24"/>
    </row>
    <row r="175" spans="1:6" ht="12.75">
      <c r="A175" s="27"/>
      <c r="B175" s="15"/>
      <c r="C175" s="28"/>
      <c r="D175" s="15"/>
      <c r="E175" s="15"/>
      <c r="F175" s="24"/>
    </row>
    <row r="176" spans="1:6" ht="12.75">
      <c r="A176" s="27"/>
      <c r="B176" s="15"/>
      <c r="C176" s="28"/>
      <c r="D176" s="15"/>
      <c r="E176" s="15"/>
      <c r="F176" s="24"/>
    </row>
    <row r="177" spans="1:6" ht="12.75">
      <c r="A177" s="27"/>
      <c r="B177" s="15"/>
      <c r="C177" s="28"/>
      <c r="D177" s="15"/>
      <c r="E177" s="15"/>
      <c r="F177" s="24"/>
    </row>
    <row r="178" spans="1:6" ht="12.75">
      <c r="A178" s="27"/>
      <c r="B178" s="15"/>
      <c r="C178" s="28"/>
      <c r="D178" s="15"/>
      <c r="E178" s="15"/>
      <c r="F178" s="24"/>
    </row>
    <row r="179" spans="1:6" ht="12.75">
      <c r="A179" s="27"/>
      <c r="B179" s="15"/>
      <c r="C179" s="28"/>
      <c r="D179" s="15"/>
      <c r="E179" s="15"/>
      <c r="F179" s="24"/>
    </row>
    <row r="180" spans="1:6" ht="12.75">
      <c r="A180" s="27"/>
      <c r="B180" s="15"/>
      <c r="C180" s="28"/>
      <c r="D180" s="15"/>
      <c r="E180" s="15"/>
      <c r="F180" s="24"/>
    </row>
    <row r="181" spans="1:6" ht="12.75">
      <c r="A181" s="27"/>
      <c r="B181" s="15"/>
      <c r="C181" s="28"/>
      <c r="D181" s="15"/>
      <c r="E181" s="15"/>
      <c r="F181" s="24"/>
    </row>
    <row r="182" spans="1:6" ht="12.75">
      <c r="A182" s="27"/>
      <c r="B182" s="15"/>
      <c r="C182" s="28"/>
      <c r="D182" s="15"/>
      <c r="E182" s="15"/>
      <c r="F182" s="24"/>
    </row>
    <row r="183" spans="1:6" ht="12.75">
      <c r="A183" s="27"/>
      <c r="B183" s="15"/>
      <c r="C183" s="28"/>
      <c r="D183" s="15"/>
      <c r="E183" s="15"/>
      <c r="F183" s="24"/>
    </row>
    <row r="184" spans="1:6" ht="12.75">
      <c r="A184" s="27"/>
      <c r="B184" s="15"/>
      <c r="C184" s="28"/>
      <c r="D184" s="15"/>
      <c r="E184" s="15"/>
      <c r="F184" s="24"/>
    </row>
    <row r="185" spans="1:6" ht="12.75">
      <c r="A185" s="27"/>
      <c r="B185" s="15"/>
      <c r="C185" s="28"/>
      <c r="D185" s="15"/>
      <c r="E185" s="15"/>
      <c r="F185" s="24"/>
    </row>
    <row r="186" spans="1:6" ht="12.75">
      <c r="A186" s="27"/>
      <c r="B186" s="15"/>
      <c r="C186" s="28"/>
      <c r="D186" s="15"/>
      <c r="E186" s="15"/>
      <c r="F186" s="24"/>
    </row>
    <row r="187" spans="1:6" ht="12.75">
      <c r="A187" s="27"/>
      <c r="B187" s="15"/>
      <c r="C187" s="28"/>
      <c r="D187" s="15"/>
      <c r="E187" s="15"/>
      <c r="F187" s="24"/>
    </row>
    <row r="188" spans="1:6" ht="12.75">
      <c r="A188" s="27"/>
      <c r="B188" s="15"/>
      <c r="C188" s="28"/>
      <c r="D188" s="15"/>
      <c r="E188" s="15"/>
      <c r="F188" s="24"/>
    </row>
    <row r="189" spans="1:6" ht="12.75">
      <c r="A189" s="27"/>
      <c r="B189" s="15"/>
      <c r="C189" s="28"/>
      <c r="D189" s="15"/>
      <c r="E189" s="15"/>
      <c r="F189" s="24"/>
    </row>
    <row r="190" spans="1:6" ht="12.75">
      <c r="A190" s="27"/>
      <c r="B190" s="15"/>
      <c r="C190" s="28"/>
      <c r="D190" s="15"/>
      <c r="E190" s="15"/>
      <c r="F190" s="24"/>
    </row>
    <row r="191" spans="1:6" ht="12.75">
      <c r="A191" s="27"/>
      <c r="B191" s="15"/>
      <c r="C191" s="28"/>
      <c r="D191" s="15"/>
      <c r="E191" s="15"/>
      <c r="F191" s="24"/>
    </row>
    <row r="192" spans="1:6" ht="12.75">
      <c r="A192" s="27"/>
      <c r="B192" s="15"/>
      <c r="C192" s="28"/>
      <c r="D192" s="15"/>
      <c r="E192" s="15"/>
      <c r="F192" s="24"/>
    </row>
    <row r="193" spans="1:6" ht="12.75">
      <c r="A193" s="27"/>
      <c r="B193" s="15"/>
      <c r="C193" s="28"/>
      <c r="D193" s="15"/>
      <c r="E193" s="15"/>
      <c r="F193" s="24"/>
    </row>
    <row r="194" spans="1:6" ht="12.75">
      <c r="A194" s="27"/>
      <c r="B194" s="15"/>
      <c r="C194" s="28"/>
      <c r="D194" s="15"/>
      <c r="E194" s="15"/>
      <c r="F194" s="24"/>
    </row>
    <row r="195" spans="1:6" ht="12.75">
      <c r="A195" s="27"/>
      <c r="B195" s="15"/>
      <c r="C195" s="28"/>
      <c r="D195" s="15"/>
      <c r="E195" s="15"/>
      <c r="F195" s="24"/>
    </row>
    <row r="196" spans="1:6" ht="12.75">
      <c r="A196" s="27"/>
      <c r="B196" s="15"/>
      <c r="C196" s="28"/>
      <c r="D196" s="15"/>
      <c r="E196" s="15"/>
      <c r="F196" s="24"/>
    </row>
    <row r="197" spans="1:6" ht="12.75">
      <c r="A197" s="27"/>
      <c r="B197" s="15"/>
      <c r="C197" s="28"/>
      <c r="D197" s="15"/>
      <c r="E197" s="15"/>
      <c r="F197" s="24"/>
    </row>
    <row r="198" spans="1:6" ht="12.75">
      <c r="A198" s="27"/>
      <c r="B198" s="15"/>
      <c r="C198" s="28"/>
      <c r="D198" s="15"/>
      <c r="E198" s="15"/>
      <c r="F198" s="24"/>
    </row>
    <row r="199" spans="1:6" ht="12.75">
      <c r="A199" s="27"/>
      <c r="B199" s="15"/>
      <c r="C199" s="28"/>
      <c r="D199" s="15"/>
      <c r="E199" s="15"/>
      <c r="F199" s="24"/>
    </row>
    <row r="200" spans="1:6" ht="13.5" thickBot="1">
      <c r="A200" s="29"/>
      <c r="B200" s="22"/>
      <c r="C200" s="30"/>
      <c r="D200" s="22"/>
      <c r="E200" s="22"/>
      <c r="F200" s="23"/>
    </row>
  </sheetData>
  <sheetProtection/>
  <mergeCells count="35">
    <mergeCell ref="A142:F142"/>
    <mergeCell ref="A162:F162"/>
    <mergeCell ref="B10:B16"/>
    <mergeCell ref="A10:A16"/>
    <mergeCell ref="B17:B25"/>
    <mergeCell ref="A17:A25"/>
    <mergeCell ref="A26:A34"/>
    <mergeCell ref="B26:B34"/>
    <mergeCell ref="A35:A42"/>
    <mergeCell ref="A43:A51"/>
    <mergeCell ref="A122:F122"/>
    <mergeCell ref="B43:B51"/>
    <mergeCell ref="B35:B42"/>
    <mergeCell ref="B60:B68"/>
    <mergeCell ref="B52:B59"/>
    <mergeCell ref="A60:A68"/>
    <mergeCell ref="A52:A59"/>
    <mergeCell ref="B82:B89"/>
    <mergeCell ref="A69:A76"/>
    <mergeCell ref="B111:B121"/>
    <mergeCell ref="A111:A121"/>
    <mergeCell ref="B106:B110"/>
    <mergeCell ref="A106:A110"/>
    <mergeCell ref="A2:F2"/>
    <mergeCell ref="A3:F3"/>
    <mergeCell ref="B5:B9"/>
    <mergeCell ref="A5:A9"/>
    <mergeCell ref="B98:B105"/>
    <mergeCell ref="A98:A105"/>
    <mergeCell ref="B90:B97"/>
    <mergeCell ref="A90:A97"/>
    <mergeCell ref="A82:A89"/>
    <mergeCell ref="B77:B81"/>
    <mergeCell ref="A77:A81"/>
    <mergeCell ref="B69:B76"/>
  </mergeCells>
  <printOptions horizontalCentered="1"/>
  <pageMargins left="0.1968503937007874" right="0.1968503937007874" top="0.31496062992125984" bottom="0.5118110236220472" header="0.31496062992125984" footer="0.5118110236220472"/>
  <pageSetup fitToHeight="5" horizontalDpi="300" verticalDpi="300" orientation="landscape" paperSize="9" scale="81" r:id="rId1"/>
  <rowBreaks count="3" manualBreakCount="3">
    <brk id="34" max="5" man="1"/>
    <brk id="76" max="5" man="1"/>
    <brk id="161" max="5" man="1"/>
  </rowBreaks>
</worksheet>
</file>

<file path=xl/worksheets/sheet3.xml><?xml version="1.0" encoding="utf-8"?>
<worksheet xmlns="http://schemas.openxmlformats.org/spreadsheetml/2006/main" xmlns:r="http://schemas.openxmlformats.org/officeDocument/2006/relationships">
  <dimension ref="A1:H60"/>
  <sheetViews>
    <sheetView zoomScaleSheetLayoutView="55" workbookViewId="0" topLeftCell="A1">
      <selection activeCell="A5" sqref="A5:A11"/>
    </sheetView>
  </sheetViews>
  <sheetFormatPr defaultColWidth="9.140625" defaultRowHeight="12.75"/>
  <cols>
    <col min="1" max="1" width="7.28125" style="1" customWidth="1"/>
    <col min="2" max="2" width="9.28125" style="1" customWidth="1"/>
    <col min="3" max="3" width="60.8515625" style="4" customWidth="1"/>
    <col min="4" max="4" width="8.8515625" style="1" customWidth="1"/>
    <col min="5" max="5" width="8.00390625" style="1" customWidth="1"/>
    <col min="6" max="6" width="8.8515625" style="1" customWidth="1"/>
    <col min="7" max="16384" width="9.140625" style="1" customWidth="1"/>
  </cols>
  <sheetData>
    <row r="1" ht="13.5" thickBot="1">
      <c r="A1" s="2" t="s">
        <v>2</v>
      </c>
    </row>
    <row r="2" spans="1:6" ht="21" thickBot="1">
      <c r="A2" s="120" t="s">
        <v>4</v>
      </c>
      <c r="B2" s="120"/>
      <c r="C2" s="120"/>
      <c r="D2" s="120"/>
      <c r="E2" s="120"/>
      <c r="F2" s="120"/>
    </row>
    <row r="3" spans="1:6" ht="16.5" thickBot="1">
      <c r="A3" s="121" t="s">
        <v>59</v>
      </c>
      <c r="B3" s="121"/>
      <c r="C3" s="121"/>
      <c r="D3" s="121"/>
      <c r="E3" s="121"/>
      <c r="F3" s="121"/>
    </row>
    <row r="4" spans="1:8" ht="51.75" thickBot="1">
      <c r="A4" s="7" t="s">
        <v>76</v>
      </c>
      <c r="B4" s="8" t="s">
        <v>75</v>
      </c>
      <c r="C4" s="9" t="s">
        <v>24</v>
      </c>
      <c r="D4" s="8" t="s">
        <v>31</v>
      </c>
      <c r="E4" s="8" t="s">
        <v>0</v>
      </c>
      <c r="F4" s="10" t="s">
        <v>99</v>
      </c>
      <c r="G4" s="3"/>
      <c r="H4" s="3"/>
    </row>
    <row r="5" spans="1:6" ht="12.75">
      <c r="A5" s="122"/>
      <c r="B5" s="111"/>
      <c r="C5" s="11" t="s">
        <v>80</v>
      </c>
      <c r="D5" s="12"/>
      <c r="E5" s="12"/>
      <c r="F5" s="13"/>
    </row>
    <row r="6" spans="1:6" ht="12.75">
      <c r="A6" s="123"/>
      <c r="B6" s="112"/>
      <c r="C6" s="14" t="s">
        <v>79</v>
      </c>
      <c r="D6" s="15"/>
      <c r="E6" s="16"/>
      <c r="F6" s="17"/>
    </row>
    <row r="7" spans="1:6" ht="12.75">
      <c r="A7" s="123"/>
      <c r="B7" s="112"/>
      <c r="C7" s="14" t="s">
        <v>97</v>
      </c>
      <c r="D7" s="18"/>
      <c r="E7" s="16"/>
      <c r="F7" s="17"/>
    </row>
    <row r="8" spans="1:6" ht="12.75">
      <c r="A8" s="123"/>
      <c r="B8" s="112"/>
      <c r="C8" s="14" t="s">
        <v>98</v>
      </c>
      <c r="D8" s="18"/>
      <c r="E8" s="16"/>
      <c r="F8" s="17"/>
    </row>
    <row r="9" spans="1:6" ht="12.75">
      <c r="A9" s="123"/>
      <c r="B9" s="112"/>
      <c r="C9" s="14" t="s">
        <v>21</v>
      </c>
      <c r="D9" s="16"/>
      <c r="E9" s="16"/>
      <c r="F9" s="17"/>
    </row>
    <row r="10" spans="1:6" ht="12.75">
      <c r="A10" s="123"/>
      <c r="B10" s="112"/>
      <c r="C10" s="19" t="s">
        <v>32</v>
      </c>
      <c r="D10" s="20"/>
      <c r="E10" s="20"/>
      <c r="F10" s="5"/>
    </row>
    <row r="11" spans="1:6" ht="13.5" thickBot="1">
      <c r="A11" s="124"/>
      <c r="B11" s="113"/>
      <c r="C11" s="21" t="s">
        <v>81</v>
      </c>
      <c r="D11" s="22"/>
      <c r="E11" s="22"/>
      <c r="F11" s="23"/>
    </row>
    <row r="12" spans="1:6" ht="12.75">
      <c r="A12" s="122"/>
      <c r="B12" s="111"/>
      <c r="C12" s="11" t="str">
        <f>$C$5</f>
        <v>vyčištění vysokotlakým vodním paprskem</v>
      </c>
      <c r="D12" s="12"/>
      <c r="E12" s="12"/>
      <c r="F12" s="13"/>
    </row>
    <row r="13" spans="1:6" ht="12.75">
      <c r="A13" s="123"/>
      <c r="B13" s="112"/>
      <c r="C13" s="14" t="str">
        <f>$C$6</f>
        <v>videoinspekce cementové výstelky</v>
      </c>
      <c r="D13" s="15"/>
      <c r="E13" s="16"/>
      <c r="F13" s="17"/>
    </row>
    <row r="14" spans="1:6" ht="12.75">
      <c r="A14" s="123"/>
      <c r="B14" s="112"/>
      <c r="C14" s="14" t="str">
        <f>$C$7</f>
        <v>nedestruktivní zkouška tloušťky cementové výstelky (začátek úseku)</v>
      </c>
      <c r="D14" s="18"/>
      <c r="E14" s="16"/>
      <c r="F14" s="17"/>
    </row>
    <row r="15" spans="1:6" ht="12.75">
      <c r="A15" s="123"/>
      <c r="B15" s="112"/>
      <c r="C15" s="14" t="str">
        <f>$C$8</f>
        <v>nedestruktivní zkouška tloušťky cementové výstelky (konec úseku)</v>
      </c>
      <c r="D15" s="18"/>
      <c r="E15" s="16"/>
      <c r="F15" s="17"/>
    </row>
    <row r="16" spans="1:6" ht="12.75">
      <c r="A16" s="123"/>
      <c r="B16" s="112"/>
      <c r="C16" s="14" t="str">
        <f>$C$9</f>
        <v>vnitřní cementace sváru vstupního otvoru do OC500</v>
      </c>
      <c r="D16" s="16"/>
      <c r="E16" s="16"/>
      <c r="F16" s="17"/>
    </row>
    <row r="17" spans="1:6" ht="12.75">
      <c r="A17" s="123"/>
      <c r="B17" s="112"/>
      <c r="C17" s="19" t="str">
        <f>$C$10</f>
        <v>asfaltová penetrace a trojnásobná vrstva živičného pásu</v>
      </c>
      <c r="D17" s="20"/>
      <c r="E17" s="20"/>
      <c r="F17" s="5"/>
    </row>
    <row r="18" spans="1:6" ht="13.5" thickBot="1">
      <c r="A18" s="124"/>
      <c r="B18" s="113"/>
      <c r="C18" s="21" t="str">
        <f>$C$11</f>
        <v>osazení betonového sloupku</v>
      </c>
      <c r="D18" s="22"/>
      <c r="E18" s="22"/>
      <c r="F18" s="23"/>
    </row>
    <row r="19" spans="1:6" ht="12.75">
      <c r="A19" s="122"/>
      <c r="B19" s="111"/>
      <c r="C19" s="11" t="str">
        <f>$C$5</f>
        <v>vyčištění vysokotlakým vodním paprskem</v>
      </c>
      <c r="D19" s="12"/>
      <c r="E19" s="12"/>
      <c r="F19" s="13"/>
    </row>
    <row r="20" spans="1:6" ht="12.75">
      <c r="A20" s="123"/>
      <c r="B20" s="112"/>
      <c r="C20" s="14" t="str">
        <f>$C$6</f>
        <v>videoinspekce cementové výstelky</v>
      </c>
      <c r="D20" s="15"/>
      <c r="E20" s="16"/>
      <c r="F20" s="17"/>
    </row>
    <row r="21" spans="1:6" ht="12.75">
      <c r="A21" s="123"/>
      <c r="B21" s="112"/>
      <c r="C21" s="14" t="str">
        <f>$C$7</f>
        <v>nedestruktivní zkouška tloušťky cementové výstelky (začátek úseku)</v>
      </c>
      <c r="D21" s="18"/>
      <c r="E21" s="16"/>
      <c r="F21" s="17"/>
    </row>
    <row r="22" spans="1:6" ht="12.75">
      <c r="A22" s="123"/>
      <c r="B22" s="112"/>
      <c r="C22" s="14" t="str">
        <f>$C$8</f>
        <v>nedestruktivní zkouška tloušťky cementové výstelky (konec úseku)</v>
      </c>
      <c r="D22" s="18"/>
      <c r="E22" s="16"/>
      <c r="F22" s="17"/>
    </row>
    <row r="23" spans="1:6" ht="12.75">
      <c r="A23" s="123"/>
      <c r="B23" s="112"/>
      <c r="C23" s="14" t="str">
        <f>$C$9</f>
        <v>vnitřní cementace sváru vstupního otvoru do OC500</v>
      </c>
      <c r="D23" s="16"/>
      <c r="E23" s="16"/>
      <c r="F23" s="17"/>
    </row>
    <row r="24" spans="1:6" ht="12.75">
      <c r="A24" s="123"/>
      <c r="B24" s="112"/>
      <c r="C24" s="19" t="str">
        <f>$C$10</f>
        <v>asfaltová penetrace a trojnásobná vrstva živičného pásu</v>
      </c>
      <c r="D24" s="20"/>
      <c r="E24" s="20"/>
      <c r="F24" s="5"/>
    </row>
    <row r="25" spans="1:6" ht="13.5" thickBot="1">
      <c r="A25" s="124"/>
      <c r="B25" s="113"/>
      <c r="C25" s="21" t="str">
        <f>$C$11</f>
        <v>osazení betonového sloupku</v>
      </c>
      <c r="D25" s="22"/>
      <c r="E25" s="22"/>
      <c r="F25" s="23"/>
    </row>
    <row r="26" spans="1:6" ht="12.75">
      <c r="A26" s="122"/>
      <c r="B26" s="111"/>
      <c r="C26" s="11" t="str">
        <f>$C$5</f>
        <v>vyčištění vysokotlakým vodním paprskem</v>
      </c>
      <c r="D26" s="12"/>
      <c r="E26" s="12"/>
      <c r="F26" s="13"/>
    </row>
    <row r="27" spans="1:6" ht="12.75">
      <c r="A27" s="123"/>
      <c r="B27" s="112"/>
      <c r="C27" s="14" t="str">
        <f>$C$6</f>
        <v>videoinspekce cementové výstelky</v>
      </c>
      <c r="D27" s="15"/>
      <c r="E27" s="16"/>
      <c r="F27" s="17"/>
    </row>
    <row r="28" spans="1:6" ht="12.75">
      <c r="A28" s="123"/>
      <c r="B28" s="112"/>
      <c r="C28" s="14" t="str">
        <f>$C$7</f>
        <v>nedestruktivní zkouška tloušťky cementové výstelky (začátek úseku)</v>
      </c>
      <c r="D28" s="18"/>
      <c r="E28" s="16"/>
      <c r="F28" s="17"/>
    </row>
    <row r="29" spans="1:6" ht="12.75">
      <c r="A29" s="123"/>
      <c r="B29" s="112"/>
      <c r="C29" s="14" t="str">
        <f>$C$8</f>
        <v>nedestruktivní zkouška tloušťky cementové výstelky (konec úseku)</v>
      </c>
      <c r="D29" s="18"/>
      <c r="E29" s="16"/>
      <c r="F29" s="17"/>
    </row>
    <row r="30" spans="1:6" ht="12.75">
      <c r="A30" s="123"/>
      <c r="B30" s="112"/>
      <c r="C30" s="14" t="str">
        <f>$C$9</f>
        <v>vnitřní cementace sváru vstupního otvoru do OC500</v>
      </c>
      <c r="D30" s="16"/>
      <c r="E30" s="16"/>
      <c r="F30" s="17"/>
    </row>
    <row r="31" spans="1:6" ht="12.75">
      <c r="A31" s="123"/>
      <c r="B31" s="112"/>
      <c r="C31" s="19" t="str">
        <f>$C$10</f>
        <v>asfaltová penetrace a trojnásobná vrstva živičného pásu</v>
      </c>
      <c r="D31" s="20"/>
      <c r="E31" s="20"/>
      <c r="F31" s="5"/>
    </row>
    <row r="32" spans="1:6" ht="13.5" thickBot="1">
      <c r="A32" s="124"/>
      <c r="B32" s="113"/>
      <c r="C32" s="21" t="str">
        <f>$C$11</f>
        <v>osazení betonového sloupku</v>
      </c>
      <c r="D32" s="22"/>
      <c r="E32" s="22"/>
      <c r="F32" s="23"/>
    </row>
    <row r="33" spans="1:6" ht="12.75">
      <c r="A33" s="122"/>
      <c r="B33" s="111"/>
      <c r="C33" s="11" t="str">
        <f>$C$5</f>
        <v>vyčištění vysokotlakým vodním paprskem</v>
      </c>
      <c r="D33" s="12"/>
      <c r="E33" s="12"/>
      <c r="F33" s="13"/>
    </row>
    <row r="34" spans="1:6" ht="12.75">
      <c r="A34" s="123"/>
      <c r="B34" s="112"/>
      <c r="C34" s="14" t="str">
        <f>$C$6</f>
        <v>videoinspekce cementové výstelky</v>
      </c>
      <c r="D34" s="15"/>
      <c r="E34" s="16"/>
      <c r="F34" s="17"/>
    </row>
    <row r="35" spans="1:6" ht="12.75">
      <c r="A35" s="123"/>
      <c r="B35" s="112"/>
      <c r="C35" s="14" t="str">
        <f>$C$7</f>
        <v>nedestruktivní zkouška tloušťky cementové výstelky (začátek úseku)</v>
      </c>
      <c r="D35" s="18"/>
      <c r="E35" s="16"/>
      <c r="F35" s="17"/>
    </row>
    <row r="36" spans="1:6" ht="12.75">
      <c r="A36" s="123"/>
      <c r="B36" s="112"/>
      <c r="C36" s="14" t="str">
        <f>$C$8</f>
        <v>nedestruktivní zkouška tloušťky cementové výstelky (konec úseku)</v>
      </c>
      <c r="D36" s="18"/>
      <c r="E36" s="16"/>
      <c r="F36" s="17"/>
    </row>
    <row r="37" spans="1:6" ht="12.75">
      <c r="A37" s="123"/>
      <c r="B37" s="112"/>
      <c r="C37" s="14" t="str">
        <f>$C$9</f>
        <v>vnitřní cementace sváru vstupního otvoru do OC500</v>
      </c>
      <c r="D37" s="16"/>
      <c r="E37" s="16"/>
      <c r="F37" s="17"/>
    </row>
    <row r="38" spans="1:6" ht="12.75">
      <c r="A38" s="123"/>
      <c r="B38" s="112"/>
      <c r="C38" s="19" t="str">
        <f>$C$10</f>
        <v>asfaltová penetrace a trojnásobná vrstva živičného pásu</v>
      </c>
      <c r="D38" s="20"/>
      <c r="E38" s="20"/>
      <c r="F38" s="5"/>
    </row>
    <row r="39" spans="1:6" ht="13.5" thickBot="1">
      <c r="A39" s="124"/>
      <c r="B39" s="113"/>
      <c r="C39" s="21" t="str">
        <f>$C$11</f>
        <v>osazení betonového sloupku</v>
      </c>
      <c r="D39" s="22"/>
      <c r="E39" s="22"/>
      <c r="F39" s="23"/>
    </row>
    <row r="40" spans="1:6" ht="12.75">
      <c r="A40" s="122"/>
      <c r="B40" s="111"/>
      <c r="C40" s="11" t="str">
        <f>$C$5</f>
        <v>vyčištění vysokotlakým vodním paprskem</v>
      </c>
      <c r="D40" s="12"/>
      <c r="E40" s="12"/>
      <c r="F40" s="13"/>
    </row>
    <row r="41" spans="1:6" ht="12.75">
      <c r="A41" s="123"/>
      <c r="B41" s="112"/>
      <c r="C41" s="14" t="str">
        <f>$C$6</f>
        <v>videoinspekce cementové výstelky</v>
      </c>
      <c r="D41" s="15"/>
      <c r="E41" s="16"/>
      <c r="F41" s="17"/>
    </row>
    <row r="42" spans="1:6" ht="12.75">
      <c r="A42" s="123"/>
      <c r="B42" s="112"/>
      <c r="C42" s="14" t="str">
        <f>$C$7</f>
        <v>nedestruktivní zkouška tloušťky cementové výstelky (začátek úseku)</v>
      </c>
      <c r="D42" s="18"/>
      <c r="E42" s="16"/>
      <c r="F42" s="17"/>
    </row>
    <row r="43" spans="1:6" ht="12.75">
      <c r="A43" s="123"/>
      <c r="B43" s="112"/>
      <c r="C43" s="14" t="str">
        <f>$C$8</f>
        <v>nedestruktivní zkouška tloušťky cementové výstelky (konec úseku)</v>
      </c>
      <c r="D43" s="18"/>
      <c r="E43" s="16"/>
      <c r="F43" s="17"/>
    </row>
    <row r="44" spans="1:6" ht="12.75">
      <c r="A44" s="123"/>
      <c r="B44" s="112"/>
      <c r="C44" s="14" t="str">
        <f>$C$9</f>
        <v>vnitřní cementace sváru vstupního otvoru do OC500</v>
      </c>
      <c r="D44" s="16"/>
      <c r="E44" s="16"/>
      <c r="F44" s="17"/>
    </row>
    <row r="45" spans="1:6" ht="12.75">
      <c r="A45" s="123"/>
      <c r="B45" s="112"/>
      <c r="C45" s="19" t="str">
        <f>$C$10</f>
        <v>asfaltová penetrace a trojnásobná vrstva živičného pásu</v>
      </c>
      <c r="D45" s="20"/>
      <c r="E45" s="20"/>
      <c r="F45" s="5"/>
    </row>
    <row r="46" spans="1:6" ht="13.5" thickBot="1">
      <c r="A46" s="124"/>
      <c r="B46" s="113"/>
      <c r="C46" s="21" t="str">
        <f>$C$11</f>
        <v>osazení betonového sloupku</v>
      </c>
      <c r="D46" s="22"/>
      <c r="E46" s="22"/>
      <c r="F46" s="23"/>
    </row>
    <row r="47" spans="1:6" ht="12.75">
      <c r="A47" s="122"/>
      <c r="B47" s="111"/>
      <c r="C47" s="11" t="str">
        <f>$C$5</f>
        <v>vyčištění vysokotlakým vodním paprskem</v>
      </c>
      <c r="D47" s="12"/>
      <c r="E47" s="12"/>
      <c r="F47" s="13"/>
    </row>
    <row r="48" spans="1:6" ht="12.75">
      <c r="A48" s="123"/>
      <c r="B48" s="112"/>
      <c r="C48" s="14" t="str">
        <f>$C$6</f>
        <v>videoinspekce cementové výstelky</v>
      </c>
      <c r="D48" s="15"/>
      <c r="E48" s="16"/>
      <c r="F48" s="17"/>
    </row>
    <row r="49" spans="1:6" ht="12.75">
      <c r="A49" s="123"/>
      <c r="B49" s="112"/>
      <c r="C49" s="14" t="str">
        <f>$C$7</f>
        <v>nedestruktivní zkouška tloušťky cementové výstelky (začátek úseku)</v>
      </c>
      <c r="D49" s="18"/>
      <c r="E49" s="16"/>
      <c r="F49" s="17"/>
    </row>
    <row r="50" spans="1:6" ht="12.75">
      <c r="A50" s="123"/>
      <c r="B50" s="112"/>
      <c r="C50" s="14" t="str">
        <f>$C$8</f>
        <v>nedestruktivní zkouška tloušťky cementové výstelky (konec úseku)</v>
      </c>
      <c r="D50" s="18"/>
      <c r="E50" s="16"/>
      <c r="F50" s="17"/>
    </row>
    <row r="51" spans="1:6" ht="12.75">
      <c r="A51" s="123"/>
      <c r="B51" s="112"/>
      <c r="C51" s="14" t="str">
        <f>$C$9</f>
        <v>vnitřní cementace sváru vstupního otvoru do OC500</v>
      </c>
      <c r="D51" s="16"/>
      <c r="E51" s="16"/>
      <c r="F51" s="17"/>
    </row>
    <row r="52" spans="1:6" ht="12.75">
      <c r="A52" s="123"/>
      <c r="B52" s="112"/>
      <c r="C52" s="19" t="str">
        <f>$C$10</f>
        <v>asfaltová penetrace a trojnásobná vrstva živičného pásu</v>
      </c>
      <c r="D52" s="20"/>
      <c r="E52" s="20"/>
      <c r="F52" s="5"/>
    </row>
    <row r="53" spans="1:6" ht="13.5" thickBot="1">
      <c r="A53" s="124"/>
      <c r="B53" s="113"/>
      <c r="C53" s="21" t="str">
        <f>$C$11</f>
        <v>osazení betonového sloupku</v>
      </c>
      <c r="D53" s="22"/>
      <c r="E53" s="22"/>
      <c r="F53" s="23"/>
    </row>
    <row r="54" spans="1:6" ht="12.75">
      <c r="A54" s="122"/>
      <c r="B54" s="111"/>
      <c r="C54" s="11" t="str">
        <f>$C$5</f>
        <v>vyčištění vysokotlakým vodním paprskem</v>
      </c>
      <c r="D54" s="12"/>
      <c r="E54" s="12"/>
      <c r="F54" s="13"/>
    </row>
    <row r="55" spans="1:6" ht="12.75">
      <c r="A55" s="123"/>
      <c r="B55" s="112"/>
      <c r="C55" s="14" t="str">
        <f>$C$6</f>
        <v>videoinspekce cementové výstelky</v>
      </c>
      <c r="D55" s="15"/>
      <c r="E55" s="16"/>
      <c r="F55" s="17"/>
    </row>
    <row r="56" spans="1:6" ht="12.75">
      <c r="A56" s="123"/>
      <c r="B56" s="112"/>
      <c r="C56" s="14" t="str">
        <f>$C$7</f>
        <v>nedestruktivní zkouška tloušťky cementové výstelky (začátek úseku)</v>
      </c>
      <c r="D56" s="18"/>
      <c r="E56" s="16"/>
      <c r="F56" s="17"/>
    </row>
    <row r="57" spans="1:6" ht="12.75">
      <c r="A57" s="123"/>
      <c r="B57" s="112"/>
      <c r="C57" s="14" t="str">
        <f>$C$8</f>
        <v>nedestruktivní zkouška tloušťky cementové výstelky (konec úseku)</v>
      </c>
      <c r="D57" s="18"/>
      <c r="E57" s="16"/>
      <c r="F57" s="17"/>
    </row>
    <row r="58" spans="1:6" ht="12.75">
      <c r="A58" s="123"/>
      <c r="B58" s="112"/>
      <c r="C58" s="14" t="str">
        <f>$C$9</f>
        <v>vnitřní cementace sváru vstupního otvoru do OC500</v>
      </c>
      <c r="D58" s="16"/>
      <c r="E58" s="16"/>
      <c r="F58" s="17"/>
    </row>
    <row r="59" spans="1:6" ht="12.75">
      <c r="A59" s="123"/>
      <c r="B59" s="112"/>
      <c r="C59" s="19" t="str">
        <f>$C$10</f>
        <v>asfaltová penetrace a trojnásobná vrstva živičného pásu</v>
      </c>
      <c r="D59" s="20"/>
      <c r="E59" s="20"/>
      <c r="F59" s="5"/>
    </row>
    <row r="60" spans="1:6" ht="13.5" thickBot="1">
      <c r="A60" s="124"/>
      <c r="B60" s="113"/>
      <c r="C60" s="21" t="str">
        <f>$C$11</f>
        <v>osazení betonového sloupku</v>
      </c>
      <c r="D60" s="22"/>
      <c r="E60" s="22"/>
      <c r="F60" s="23"/>
    </row>
  </sheetData>
  <sheetProtection/>
  <mergeCells count="18">
    <mergeCell ref="A47:A53"/>
    <mergeCell ref="B47:B53"/>
    <mergeCell ref="A54:A60"/>
    <mergeCell ref="B54:B60"/>
    <mergeCell ref="A2:F2"/>
    <mergeCell ref="A3:F3"/>
    <mergeCell ref="A5:A11"/>
    <mergeCell ref="B5:B11"/>
    <mergeCell ref="A33:A39"/>
    <mergeCell ref="B33:B39"/>
    <mergeCell ref="A40:A46"/>
    <mergeCell ref="B40:B46"/>
    <mergeCell ref="A12:A18"/>
    <mergeCell ref="B12:B18"/>
    <mergeCell ref="A19:A25"/>
    <mergeCell ref="B19:B25"/>
    <mergeCell ref="A26:A32"/>
    <mergeCell ref="B26:B32"/>
  </mergeCells>
  <printOptions horizontalCentered="1"/>
  <pageMargins left="0.1968503937007874" right="0.1968503937007874" top="0.31496062992125984" bottom="0.5118110236220472" header="0.31496062992125984" footer="0.5118110236220472"/>
  <pageSetup fitToHeight="23" horizontalDpi="300" verticalDpi="300" orientation="portrait" paperSize="9" scale="97" r:id="rId1"/>
  <headerFooter alignWithMargins="0">
    <oddFooter>&amp;CStránka &amp;P</oddFooter>
  </headerFooter>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H4" sqref="H4"/>
    </sheetView>
  </sheetViews>
  <sheetFormatPr defaultColWidth="9.140625" defaultRowHeight="12.75"/>
  <cols>
    <col min="7" max="7" width="4.28125" style="0" customWidth="1"/>
  </cols>
  <sheetData>
    <row r="1" spans="1:4" ht="12.75">
      <c r="A1" t="s">
        <v>60</v>
      </c>
      <c r="D1">
        <v>0.055</v>
      </c>
    </row>
    <row r="2" ht="12.75">
      <c r="A2" t="s">
        <v>61</v>
      </c>
    </row>
    <row r="3" spans="1:6" ht="12.75">
      <c r="A3" t="s">
        <v>62</v>
      </c>
      <c r="E3">
        <v>0.5</v>
      </c>
      <c r="F3">
        <f>E3-D1</f>
        <v>0.445</v>
      </c>
    </row>
    <row r="4" ht="12.75">
      <c r="A4" t="s">
        <v>63</v>
      </c>
    </row>
    <row r="5" spans="1:4" ht="12.75">
      <c r="A5" t="s">
        <v>64</v>
      </c>
      <c r="D5">
        <v>1.06</v>
      </c>
    </row>
    <row r="6" ht="12.75">
      <c r="A6" t="s">
        <v>69</v>
      </c>
    </row>
    <row r="7" ht="12.75">
      <c r="A7" t="s">
        <v>70</v>
      </c>
    </row>
    <row r="8" spans="1:6" ht="12.75">
      <c r="A8" t="s">
        <v>71</v>
      </c>
      <c r="E8">
        <v>1.975</v>
      </c>
      <c r="F8">
        <f>E8-D5</f>
        <v>0.915</v>
      </c>
    </row>
    <row r="9" ht="12.75">
      <c r="A9" t="s">
        <v>72</v>
      </c>
    </row>
    <row r="10" ht="12.75">
      <c r="A10" t="s">
        <v>65</v>
      </c>
    </row>
    <row r="11" spans="1:4" ht="12.75">
      <c r="A11" t="s">
        <v>66</v>
      </c>
      <c r="D11">
        <v>4.165</v>
      </c>
    </row>
    <row r="12" ht="12.75">
      <c r="A12" t="s">
        <v>67</v>
      </c>
    </row>
    <row r="13" ht="12.75">
      <c r="A13" t="s">
        <v>68</v>
      </c>
    </row>
    <row r="14" spans="1:6" ht="12.75">
      <c r="A14" t="s">
        <v>73</v>
      </c>
      <c r="E14">
        <v>6.128</v>
      </c>
      <c r="F14">
        <f>E14-D11</f>
        <v>1.963</v>
      </c>
    </row>
    <row r="16" spans="1:6" ht="12.75">
      <c r="A16" s="6" t="s">
        <v>74</v>
      </c>
      <c r="F16">
        <f>SUM(F1:F14)</f>
        <v>3.3230000000000004</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Koťátko</dc:creator>
  <cp:keywords/>
  <dc:description/>
  <cp:lastModifiedBy>Klouček František</cp:lastModifiedBy>
  <cp:lastPrinted>2016-03-30T10:09:03Z</cp:lastPrinted>
  <dcterms:created xsi:type="dcterms:W3CDTF">2006-04-23T08:48:54Z</dcterms:created>
  <dcterms:modified xsi:type="dcterms:W3CDTF">2016-04-01T10:58:34Z</dcterms:modified>
  <cp:category/>
  <cp:version/>
  <cp:contentType/>
  <cp:contentStatus/>
</cp:coreProperties>
</file>