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\Desktop\"/>
    </mc:Choice>
  </mc:AlternateContent>
  <bookViews>
    <workbookView xWindow="0" yWindow="0" windowWidth="0" windowHeight="0"/>
  </bookViews>
  <sheets>
    <sheet name="Rekapitulace stavby" sheetId="1" r:id="rId1"/>
    <sheet name="2125-1 - IO 01-Vodovodní ..." sheetId="2" r:id="rId2"/>
    <sheet name="2125-2 - IO 02.1-Vodovodn..." sheetId="3" r:id="rId3"/>
    <sheet name="2125-3 - IO 03.1-Vodovodn..." sheetId="4" r:id="rId4"/>
    <sheet name="2125-4 - IO 04.1-Vodovodn..." sheetId="5" r:id="rId5"/>
    <sheet name="2125-5 - IO 05-Vodovodní ..." sheetId="6" r:id="rId6"/>
    <sheet name="2125-6 - IO 02.2-Kanaliza..." sheetId="7" r:id="rId7"/>
    <sheet name="2125-7 - IO 03.2-Kanaliza..." sheetId="8" r:id="rId8"/>
    <sheet name="2125-8 - IO 04.2-Kanaliza..." sheetId="9" r:id="rId9"/>
    <sheet name="Seznam figur" sheetId="10" r:id="rId10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'2125-1 - IO 01-Vodovodní ...'!$C$128:$K$439</definedName>
    <definedName name="_xlnm.Print_Area" localSheetId="1">'2125-1 - IO 01-Vodovodní ...'!$C$4:$J$75,'2125-1 - IO 01-Vodovodní ...'!$C$81:$J$110,'2125-1 - IO 01-Vodovodní ...'!$C$116:$J$439</definedName>
    <definedName name="_xlnm.Print_Titles" localSheetId="1">'2125-1 - IO 01-Vodovodní ...'!$128:$128</definedName>
    <definedName name="_xlnm._FilterDatabase" localSheetId="2" hidden="1">'2125-2 - IO 02.1-Vodovodn...'!$C$127:$K$320</definedName>
    <definedName name="_xlnm.Print_Area" localSheetId="2">'2125-2 - IO 02.1-Vodovodn...'!$C$4:$J$75,'2125-2 - IO 02.1-Vodovodn...'!$C$81:$J$109,'2125-2 - IO 02.1-Vodovodn...'!$C$115:$J$320</definedName>
    <definedName name="_xlnm.Print_Titles" localSheetId="2">'2125-2 - IO 02.1-Vodovodn...'!$127:$127</definedName>
    <definedName name="_xlnm._FilterDatabase" localSheetId="3" hidden="1">'2125-3 - IO 03.1-Vodovodn...'!$C$127:$K$302</definedName>
    <definedName name="_xlnm.Print_Area" localSheetId="3">'2125-3 - IO 03.1-Vodovodn...'!$C$4:$J$75,'2125-3 - IO 03.1-Vodovodn...'!$C$81:$J$109,'2125-3 - IO 03.1-Vodovodn...'!$C$115:$J$302</definedName>
    <definedName name="_xlnm.Print_Titles" localSheetId="3">'2125-3 - IO 03.1-Vodovodn...'!$127:$127</definedName>
    <definedName name="_xlnm._FilterDatabase" localSheetId="4" hidden="1">'2125-4 - IO 04.1-Vodovodn...'!$C$127:$K$341</definedName>
    <definedName name="_xlnm.Print_Area" localSheetId="4">'2125-4 - IO 04.1-Vodovodn...'!$C$4:$J$75,'2125-4 - IO 04.1-Vodovodn...'!$C$81:$J$109,'2125-4 - IO 04.1-Vodovodn...'!$C$115:$J$341</definedName>
    <definedName name="_xlnm.Print_Titles" localSheetId="4">'2125-4 - IO 04.1-Vodovodn...'!$127:$127</definedName>
    <definedName name="_xlnm._FilterDatabase" localSheetId="5" hidden="1">'2125-5 - IO 05-Vodovodní ...'!$C$128:$K$356</definedName>
    <definedName name="_xlnm.Print_Area" localSheetId="5">'2125-5 - IO 05-Vodovodní ...'!$C$4:$J$75,'2125-5 - IO 05-Vodovodní ...'!$C$81:$J$110,'2125-5 - IO 05-Vodovodní ...'!$C$116:$J$356</definedName>
    <definedName name="_xlnm.Print_Titles" localSheetId="5">'2125-5 - IO 05-Vodovodní ...'!$128:$128</definedName>
    <definedName name="_xlnm._FilterDatabase" localSheetId="6" hidden="1">'2125-6 - IO 02.2-Kanaliza...'!$C$131:$K$383</definedName>
    <definedName name="_xlnm.Print_Area" localSheetId="6">'2125-6 - IO 02.2-Kanaliza...'!$C$4:$J$75,'2125-6 - IO 02.2-Kanaliza...'!$C$81:$J$113,'2125-6 - IO 02.2-Kanaliza...'!$C$119:$J$383</definedName>
    <definedName name="_xlnm.Print_Titles" localSheetId="6">'2125-6 - IO 02.2-Kanaliza...'!$131:$131</definedName>
    <definedName name="_xlnm._FilterDatabase" localSheetId="7" hidden="1">'2125-7 - IO 03.2-Kanaliza...'!$C$131:$K$345</definedName>
    <definedName name="_xlnm.Print_Area" localSheetId="7">'2125-7 - IO 03.2-Kanaliza...'!$C$4:$J$75,'2125-7 - IO 03.2-Kanaliza...'!$C$81:$J$113,'2125-7 - IO 03.2-Kanaliza...'!$C$119:$J$345</definedName>
    <definedName name="_xlnm.Print_Titles" localSheetId="7">'2125-7 - IO 03.2-Kanaliza...'!$131:$131</definedName>
    <definedName name="_xlnm._FilterDatabase" localSheetId="8" hidden="1">'2125-8 - IO 04.2-Kanaliza...'!$C$131:$K$359</definedName>
    <definedName name="_xlnm.Print_Area" localSheetId="8">'2125-8 - IO 04.2-Kanaliza...'!$C$4:$J$75,'2125-8 - IO 04.2-Kanaliza...'!$C$81:$J$113,'2125-8 - IO 04.2-Kanaliza...'!$C$119:$J$359</definedName>
    <definedName name="_xlnm.Print_Titles" localSheetId="8">'2125-8 - IO 04.2-Kanaliza...'!$131:$131</definedName>
    <definedName name="_xlnm.Print_Area" localSheetId="9">'Seznam figur'!$C$4:$G$2318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102"/>
  <c i="9" r="J35"/>
  <c i="1" r="AX102"/>
  <c i="9" r="BI359"/>
  <c r="BH359"/>
  <c r="BG359"/>
  <c r="BF359"/>
  <c r="T359"/>
  <c r="T358"/>
  <c r="R359"/>
  <c r="R358"/>
  <c r="P359"/>
  <c r="P358"/>
  <c r="BI357"/>
  <c r="BH357"/>
  <c r="BG357"/>
  <c r="BF357"/>
  <c r="T357"/>
  <c r="T356"/>
  <c r="R357"/>
  <c r="R356"/>
  <c r="P357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35"/>
  <c r="BH135"/>
  <c r="BG135"/>
  <c r="BF135"/>
  <c r="T135"/>
  <c r="R135"/>
  <c r="P135"/>
  <c r="J129"/>
  <c r="J128"/>
  <c r="F128"/>
  <c r="F126"/>
  <c r="E124"/>
  <c r="J91"/>
  <c r="J90"/>
  <c r="F90"/>
  <c r="F88"/>
  <c r="E86"/>
  <c r="J18"/>
  <c r="E18"/>
  <c r="F129"/>
  <c r="J17"/>
  <c r="J12"/>
  <c r="J88"/>
  <c r="E7"/>
  <c r="E84"/>
  <c i="8" r="J37"/>
  <c r="J36"/>
  <c i="1" r="AY101"/>
  <c i="8" r="J35"/>
  <c i="1" r="AX101"/>
  <c i="8" r="BI345"/>
  <c r="BH345"/>
  <c r="BG345"/>
  <c r="BF345"/>
  <c r="T345"/>
  <c r="T344"/>
  <c r="R345"/>
  <c r="R344"/>
  <c r="P345"/>
  <c r="P344"/>
  <c r="BI343"/>
  <c r="BH343"/>
  <c r="BG343"/>
  <c r="BF343"/>
  <c r="T343"/>
  <c r="T342"/>
  <c r="R343"/>
  <c r="R342"/>
  <c r="P343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35"/>
  <c r="BH135"/>
  <c r="BG135"/>
  <c r="BF135"/>
  <c r="T135"/>
  <c r="R135"/>
  <c r="P135"/>
  <c r="J129"/>
  <c r="J128"/>
  <c r="F128"/>
  <c r="F126"/>
  <c r="E124"/>
  <c r="J91"/>
  <c r="J90"/>
  <c r="F90"/>
  <c r="F88"/>
  <c r="E86"/>
  <c r="J18"/>
  <c r="E18"/>
  <c r="F91"/>
  <c r="J17"/>
  <c r="J12"/>
  <c r="J126"/>
  <c r="E7"/>
  <c r="E122"/>
  <c i="7" r="J37"/>
  <c r="J36"/>
  <c i="1" r="AY100"/>
  <c i="7" r="J35"/>
  <c i="1" r="AX100"/>
  <c i="7" r="BI383"/>
  <c r="BH383"/>
  <c r="BG383"/>
  <c r="BF383"/>
  <c r="T383"/>
  <c r="T382"/>
  <c r="R383"/>
  <c r="R382"/>
  <c r="P383"/>
  <c r="P382"/>
  <c r="BI381"/>
  <c r="BH381"/>
  <c r="BG381"/>
  <c r="BF381"/>
  <c r="T381"/>
  <c r="T380"/>
  <c r="R381"/>
  <c r="R380"/>
  <c r="P381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T224"/>
  <c r="R225"/>
  <c r="R224"/>
  <c r="P225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35"/>
  <c r="BH135"/>
  <c r="BG135"/>
  <c r="BF135"/>
  <c r="T135"/>
  <c r="R135"/>
  <c r="P135"/>
  <c r="J129"/>
  <c r="J128"/>
  <c r="F128"/>
  <c r="F126"/>
  <c r="E124"/>
  <c r="J91"/>
  <c r="J90"/>
  <c r="F90"/>
  <c r="F88"/>
  <c r="E86"/>
  <c r="J18"/>
  <c r="E18"/>
  <c r="F91"/>
  <c r="J17"/>
  <c r="J12"/>
  <c r="J126"/>
  <c r="E7"/>
  <c r="E122"/>
  <c i="6" r="J37"/>
  <c r="J36"/>
  <c i="1" r="AY99"/>
  <c i="6" r="J35"/>
  <c i="1" r="AX99"/>
  <c i="6" r="BI356"/>
  <c r="BH356"/>
  <c r="BG356"/>
  <c r="BF356"/>
  <c r="T356"/>
  <c r="T355"/>
  <c r="R356"/>
  <c r="R355"/>
  <c r="P356"/>
  <c r="P355"/>
  <c r="BI354"/>
  <c r="BH354"/>
  <c r="BG354"/>
  <c r="BF354"/>
  <c r="T354"/>
  <c r="T353"/>
  <c r="R354"/>
  <c r="R353"/>
  <c r="P354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32"/>
  <c r="BH132"/>
  <c r="BG132"/>
  <c r="BF132"/>
  <c r="T132"/>
  <c r="R132"/>
  <c r="P132"/>
  <c r="J126"/>
  <c r="J125"/>
  <c r="F125"/>
  <c r="F123"/>
  <c r="E121"/>
  <c r="J91"/>
  <c r="J90"/>
  <c r="F90"/>
  <c r="F88"/>
  <c r="E86"/>
  <c r="J18"/>
  <c r="E18"/>
  <c r="F91"/>
  <c r="J17"/>
  <c r="J12"/>
  <c r="J123"/>
  <c r="E7"/>
  <c r="E84"/>
  <c i="5" r="J37"/>
  <c r="J36"/>
  <c i="1" r="AY98"/>
  <c i="5" r="J35"/>
  <c i="1" r="AX98"/>
  <c i="5" r="BI341"/>
  <c r="BH341"/>
  <c r="BG341"/>
  <c r="BF341"/>
  <c r="T341"/>
  <c r="T340"/>
  <c r="R341"/>
  <c r="R340"/>
  <c r="P341"/>
  <c r="P340"/>
  <c r="BI339"/>
  <c r="BH339"/>
  <c r="BG339"/>
  <c r="BF339"/>
  <c r="T339"/>
  <c r="T338"/>
  <c r="R339"/>
  <c r="R338"/>
  <c r="P339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31"/>
  <c r="BH131"/>
  <c r="BG131"/>
  <c r="BF131"/>
  <c r="T131"/>
  <c r="R131"/>
  <c r="P131"/>
  <c r="J125"/>
  <c r="J124"/>
  <c r="F124"/>
  <c r="F122"/>
  <c r="E120"/>
  <c r="J91"/>
  <c r="J90"/>
  <c r="F90"/>
  <c r="F88"/>
  <c r="E86"/>
  <c r="J18"/>
  <c r="E18"/>
  <c r="F91"/>
  <c r="J17"/>
  <c r="J12"/>
  <c r="J122"/>
  <c r="E7"/>
  <c r="E118"/>
  <c i="4" r="J37"/>
  <c r="J36"/>
  <c i="1" r="AY97"/>
  <c i="4" r="J35"/>
  <c i="1" r="AX97"/>
  <c i="4" r="BI302"/>
  <c r="BH302"/>
  <c r="BG302"/>
  <c r="BF302"/>
  <c r="T302"/>
  <c r="T301"/>
  <c r="R302"/>
  <c r="R301"/>
  <c r="P302"/>
  <c r="P301"/>
  <c r="BI300"/>
  <c r="BH300"/>
  <c r="BG300"/>
  <c r="BF300"/>
  <c r="T300"/>
  <c r="T299"/>
  <c r="R300"/>
  <c r="R299"/>
  <c r="P300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31"/>
  <c r="BH131"/>
  <c r="BG131"/>
  <c r="BF131"/>
  <c r="T131"/>
  <c r="R131"/>
  <c r="P131"/>
  <c r="J125"/>
  <c r="J124"/>
  <c r="F124"/>
  <c r="F122"/>
  <c r="E120"/>
  <c r="J91"/>
  <c r="J90"/>
  <c r="F90"/>
  <c r="F88"/>
  <c r="E86"/>
  <c r="J18"/>
  <c r="E18"/>
  <c r="F125"/>
  <c r="J17"/>
  <c r="J12"/>
  <c r="J122"/>
  <c r="E7"/>
  <c r="E118"/>
  <c i="3" r="J37"/>
  <c r="J36"/>
  <c i="1" r="AY96"/>
  <c i="3" r="J35"/>
  <c i="1" r="AX96"/>
  <c i="3" r="BI320"/>
  <c r="BH320"/>
  <c r="BG320"/>
  <c r="BF320"/>
  <c r="T320"/>
  <c r="T319"/>
  <c r="R320"/>
  <c r="R319"/>
  <c r="P320"/>
  <c r="P319"/>
  <c r="BI318"/>
  <c r="BH318"/>
  <c r="BG318"/>
  <c r="BF318"/>
  <c r="T318"/>
  <c r="T317"/>
  <c r="R318"/>
  <c r="R317"/>
  <c r="P318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31"/>
  <c r="BH131"/>
  <c r="BG131"/>
  <c r="BF131"/>
  <c r="T131"/>
  <c r="R131"/>
  <c r="P131"/>
  <c r="J125"/>
  <c r="J124"/>
  <c r="F124"/>
  <c r="F122"/>
  <c r="E120"/>
  <c r="J91"/>
  <c r="J90"/>
  <c r="F90"/>
  <c r="F88"/>
  <c r="E86"/>
  <c r="J18"/>
  <c r="E18"/>
  <c r="F91"/>
  <c r="J17"/>
  <c r="J12"/>
  <c r="J122"/>
  <c r="E7"/>
  <c r="E84"/>
  <c i="2" r="J37"/>
  <c r="J36"/>
  <c i="1" r="AY95"/>
  <c i="2" r="J35"/>
  <c i="1" r="AX95"/>
  <c i="2" r="BI439"/>
  <c r="BH439"/>
  <c r="BG439"/>
  <c r="BF439"/>
  <c r="T439"/>
  <c r="T438"/>
  <c r="R439"/>
  <c r="R438"/>
  <c r="P439"/>
  <c r="P438"/>
  <c r="BI437"/>
  <c r="BH437"/>
  <c r="BG437"/>
  <c r="BF437"/>
  <c r="T437"/>
  <c r="T436"/>
  <c r="R437"/>
  <c r="R436"/>
  <c r="P437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8"/>
  <c r="BH258"/>
  <c r="BG258"/>
  <c r="BF258"/>
  <c r="T258"/>
  <c r="R258"/>
  <c r="P258"/>
  <c r="BI250"/>
  <c r="BH250"/>
  <c r="BG250"/>
  <c r="BF250"/>
  <c r="T250"/>
  <c r="T245"/>
  <c r="R250"/>
  <c r="R245"/>
  <c r="P250"/>
  <c r="P245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1"/>
  <c r="J90"/>
  <c r="F90"/>
  <c r="F88"/>
  <c r="E86"/>
  <c r="J18"/>
  <c r="E18"/>
  <c r="F126"/>
  <c r="J17"/>
  <c r="J12"/>
  <c r="J123"/>
  <c r="E7"/>
  <c r="E119"/>
  <c i="1" r="L90"/>
  <c r="AM90"/>
  <c r="AM89"/>
  <c r="L89"/>
  <c r="AM87"/>
  <c r="L87"/>
  <c r="L85"/>
  <c r="L84"/>
  <c i="2" r="BK434"/>
  <c r="BK426"/>
  <c r="J418"/>
  <c r="J414"/>
  <c r="BK408"/>
  <c r="BK402"/>
  <c r="J375"/>
  <c r="BK366"/>
  <c r="BK358"/>
  <c r="J349"/>
  <c r="J340"/>
  <c r="J334"/>
  <c r="J331"/>
  <c r="BK321"/>
  <c r="J317"/>
  <c r="J314"/>
  <c r="BK306"/>
  <c r="J290"/>
  <c r="J279"/>
  <c r="BK248"/>
  <c r="J239"/>
  <c r="BK224"/>
  <c r="J199"/>
  <c r="J189"/>
  <c r="J175"/>
  <c r="J167"/>
  <c r="J439"/>
  <c r="BK435"/>
  <c r="J432"/>
  <c r="J426"/>
  <c r="BK418"/>
  <c r="J405"/>
  <c r="BK392"/>
  <c r="BK376"/>
  <c r="BK369"/>
  <c r="J355"/>
  <c r="BK343"/>
  <c r="J332"/>
  <c r="J315"/>
  <c r="BK300"/>
  <c r="BK241"/>
  <c r="J212"/>
  <c r="BK173"/>
  <c r="BK414"/>
  <c r="J394"/>
  <c r="BK381"/>
  <c r="BK377"/>
  <c r="J370"/>
  <c r="BK362"/>
  <c r="J359"/>
  <c r="BK353"/>
  <c r="J346"/>
  <c r="BK337"/>
  <c r="BK314"/>
  <c r="BK313"/>
  <c r="BK312"/>
  <c r="J311"/>
  <c r="J310"/>
  <c r="BK309"/>
  <c r="J308"/>
  <c r="J305"/>
  <c r="BK304"/>
  <c r="BK303"/>
  <c r="BK302"/>
  <c r="BK299"/>
  <c r="J297"/>
  <c r="BK295"/>
  <c r="BK293"/>
  <c r="BK290"/>
  <c r="J288"/>
  <c r="BK285"/>
  <c r="BK279"/>
  <c r="BK250"/>
  <c r="BK215"/>
  <c r="BK195"/>
  <c r="BK187"/>
  <c r="J165"/>
  <c r="J402"/>
  <c r="J386"/>
  <c r="J377"/>
  <c r="BK370"/>
  <c r="BK359"/>
  <c r="J356"/>
  <c r="J350"/>
  <c r="J342"/>
  <c r="J338"/>
  <c r="BK327"/>
  <c r="BK310"/>
  <c r="J302"/>
  <c r="J295"/>
  <c r="BK265"/>
  <c r="J243"/>
  <c r="J224"/>
  <c r="BK199"/>
  <c i="3" r="J309"/>
  <c r="BK291"/>
  <c r="J275"/>
  <c r="J255"/>
  <c r="BK246"/>
  <c r="BK229"/>
  <c r="BK200"/>
  <c r="BK173"/>
  <c r="BK157"/>
  <c r="J318"/>
  <c r="BK307"/>
  <c r="J291"/>
  <c r="BK282"/>
  <c r="BK267"/>
  <c r="BK261"/>
  <c r="J251"/>
  <c r="J240"/>
  <c r="BK223"/>
  <c r="BK216"/>
  <c r="J195"/>
  <c r="J173"/>
  <c r="BK151"/>
  <c r="BK318"/>
  <c r="BK304"/>
  <c r="J284"/>
  <c r="BK273"/>
  <c r="J264"/>
  <c r="J258"/>
  <c r="BK253"/>
  <c r="J244"/>
  <c r="J231"/>
  <c r="J208"/>
  <c r="J315"/>
  <c r="J304"/>
  <c r="J288"/>
  <c r="J282"/>
  <c r="J185"/>
  <c r="BK171"/>
  <c r="BK153"/>
  <c r="J131"/>
  <c i="4" r="BK291"/>
  <c r="BK273"/>
  <c r="J242"/>
  <c r="BK297"/>
  <c r="BK277"/>
  <c r="J264"/>
  <c r="BK255"/>
  <c r="J246"/>
  <c r="BK242"/>
  <c r="BK238"/>
  <c r="J231"/>
  <c r="J217"/>
  <c r="BK207"/>
  <c r="BK189"/>
  <c r="J175"/>
  <c r="BK165"/>
  <c r="J153"/>
  <c r="J131"/>
  <c r="J289"/>
  <c r="BK275"/>
  <c r="BK268"/>
  <c r="BK263"/>
  <c r="BK251"/>
  <c r="BK246"/>
  <c r="BK235"/>
  <c r="J226"/>
  <c r="BK215"/>
  <c r="J204"/>
  <c r="J189"/>
  <c r="J173"/>
  <c r="BK159"/>
  <c r="BK147"/>
  <c r="J271"/>
  <c r="J254"/>
  <c r="J239"/>
  <c r="BK231"/>
  <c r="BK204"/>
  <c i="5" r="J341"/>
  <c r="J330"/>
  <c r="BK312"/>
  <c r="J288"/>
  <c r="J275"/>
  <c r="J272"/>
  <c r="BK262"/>
  <c r="BK247"/>
  <c r="BK229"/>
  <c r="J211"/>
  <c r="BK184"/>
  <c r="BK174"/>
  <c r="J155"/>
  <c r="J337"/>
  <c r="BK325"/>
  <c r="BK306"/>
  <c r="BK289"/>
  <c r="J283"/>
  <c r="BK271"/>
  <c r="BK261"/>
  <c r="J247"/>
  <c r="J229"/>
  <c r="BK199"/>
  <c r="BK176"/>
  <c r="J157"/>
  <c r="BK323"/>
  <c r="J308"/>
  <c r="BK292"/>
  <c r="BK267"/>
  <c r="J254"/>
  <c r="BK219"/>
  <c r="BK202"/>
  <c r="J163"/>
  <c r="J334"/>
  <c r="BK308"/>
  <c r="BK298"/>
  <c r="J286"/>
  <c r="BK283"/>
  <c r="BK274"/>
  <c r="BK265"/>
  <c r="J249"/>
  <c r="BK224"/>
  <c r="J208"/>
  <c r="J176"/>
  <c r="J151"/>
  <c i="6" r="J352"/>
  <c r="BK345"/>
  <c r="BK331"/>
  <c r="BK329"/>
  <c r="J326"/>
  <c r="J323"/>
  <c r="J301"/>
  <c r="J294"/>
  <c r="J291"/>
  <c r="J289"/>
  <c r="J283"/>
  <c r="J277"/>
  <c r="J267"/>
  <c r="J263"/>
  <c r="J251"/>
  <c r="BK243"/>
  <c r="BK230"/>
  <c r="BK208"/>
  <c r="BK195"/>
  <c r="J158"/>
  <c r="J350"/>
  <c r="J338"/>
  <c r="BK323"/>
  <c r="BK313"/>
  <c r="BK296"/>
  <c r="BK285"/>
  <c r="J276"/>
  <c r="J270"/>
  <c r="J257"/>
  <c r="BK250"/>
  <c r="J246"/>
  <c r="J233"/>
  <c r="J208"/>
  <c r="J195"/>
  <c r="BK158"/>
  <c r="BK351"/>
  <c r="J335"/>
  <c r="BK317"/>
  <c r="BK301"/>
  <c r="J296"/>
  <c r="BK281"/>
  <c r="BK270"/>
  <c r="BK266"/>
  <c r="J255"/>
  <c r="J247"/>
  <c r="BK226"/>
  <c r="J210"/>
  <c r="J168"/>
  <c r="J152"/>
  <c r="BK356"/>
  <c r="J349"/>
  <c r="BK326"/>
  <c r="BK309"/>
  <c r="BK303"/>
  <c r="J293"/>
  <c r="J275"/>
  <c r="BK249"/>
  <c r="BK238"/>
  <c r="J218"/>
  <c r="BK184"/>
  <c r="J172"/>
  <c r="J132"/>
  <c i="7" r="J381"/>
  <c r="J355"/>
  <c r="J346"/>
  <c r="J337"/>
  <c r="J333"/>
  <c r="BK324"/>
  <c r="BK307"/>
  <c r="J301"/>
  <c r="BK296"/>
  <c r="BK291"/>
  <c r="J285"/>
  <c r="BK281"/>
  <c r="J277"/>
  <c r="BK264"/>
  <c r="J255"/>
  <c r="J233"/>
  <c r="BK220"/>
  <c r="J202"/>
  <c r="J186"/>
  <c r="J180"/>
  <c r="J164"/>
  <c r="J154"/>
  <c r="BK377"/>
  <c r="BK370"/>
  <c r="BK357"/>
  <c r="BK337"/>
  <c r="J322"/>
  <c r="BK309"/>
  <c r="BK295"/>
  <c r="BK287"/>
  <c r="J281"/>
  <c r="BK266"/>
  <c r="BK250"/>
  <c r="BK233"/>
  <c r="J220"/>
  <c r="J206"/>
  <c r="BK184"/>
  <c r="J156"/>
  <c r="BK379"/>
  <c r="J376"/>
  <c r="BK361"/>
  <c r="J351"/>
  <c r="J336"/>
  <c r="J331"/>
  <c r="BK315"/>
  <c r="J308"/>
  <c r="BK300"/>
  <c r="J294"/>
  <c r="BK286"/>
  <c r="J278"/>
  <c r="J270"/>
  <c r="BK257"/>
  <c r="J242"/>
  <c r="BK211"/>
  <c r="J200"/>
  <c r="BK182"/>
  <c r="BK162"/>
  <c r="J135"/>
  <c i="8" r="BK340"/>
  <c r="J323"/>
  <c r="BK308"/>
  <c r="J305"/>
  <c r="J281"/>
  <c r="J268"/>
  <c r="BK263"/>
  <c r="J234"/>
  <c r="J221"/>
  <c r="BK208"/>
  <c r="J180"/>
  <c r="J160"/>
  <c r="J340"/>
  <c r="BK334"/>
  <c r="BK321"/>
  <c r="J309"/>
  <c r="BK305"/>
  <c r="BK297"/>
  <c r="BK287"/>
  <c r="J276"/>
  <c r="J269"/>
  <c r="BK259"/>
  <c r="BK251"/>
  <c r="BK246"/>
  <c r="BK226"/>
  <c r="J216"/>
  <c r="J182"/>
  <c r="BK156"/>
  <c r="J339"/>
  <c r="BK304"/>
  <c r="BK289"/>
  <c r="BK285"/>
  <c r="J278"/>
  <c r="J265"/>
  <c r="BK257"/>
  <c r="BK242"/>
  <c r="BK213"/>
  <c r="BK198"/>
  <c r="BK180"/>
  <c r="J332"/>
  <c r="BK281"/>
  <c r="BK274"/>
  <c r="J261"/>
  <c r="J251"/>
  <c r="BK240"/>
  <c r="J208"/>
  <c r="J189"/>
  <c r="J135"/>
  <c i="9" r="J357"/>
  <c r="BK346"/>
  <c r="BK324"/>
  <c r="BK313"/>
  <c r="BK296"/>
  <c r="BK289"/>
  <c r="J284"/>
  <c r="J275"/>
  <c r="BK268"/>
  <c r="J253"/>
  <c r="J230"/>
  <c r="J223"/>
  <c r="BK204"/>
  <c r="BK181"/>
  <c r="J161"/>
  <c r="BK348"/>
  <c r="BK330"/>
  <c r="J325"/>
  <c r="J311"/>
  <c r="BK293"/>
  <c r="BK286"/>
  <c r="BK277"/>
  <c r="BK266"/>
  <c r="BK243"/>
  <c r="BK230"/>
  <c r="J199"/>
  <c r="J179"/>
  <c r="BK161"/>
  <c r="BK153"/>
  <c r="J337"/>
  <c r="J299"/>
  <c r="J293"/>
  <c r="BK284"/>
  <c r="BK270"/>
  <c r="BK261"/>
  <c r="BK249"/>
  <c r="BK237"/>
  <c r="BK220"/>
  <c r="BK195"/>
  <c r="BK159"/>
  <c r="J355"/>
  <c r="BK340"/>
  <c r="BK323"/>
  <c r="J313"/>
  <c r="BK282"/>
  <c r="J277"/>
  <c r="BK272"/>
  <c r="BK255"/>
  <c r="BK212"/>
  <c r="J192"/>
  <c r="J157"/>
  <c i="2" r="BK433"/>
  <c r="J428"/>
  <c r="J421"/>
  <c r="J416"/>
  <c r="BK409"/>
  <c r="BK405"/>
  <c r="BK396"/>
  <c r="J374"/>
  <c r="BK363"/>
  <c r="J351"/>
  <c r="BK345"/>
  <c r="J336"/>
  <c r="J333"/>
  <c r="BK329"/>
  <c r="BK319"/>
  <c r="BK316"/>
  <c r="J309"/>
  <c r="BK305"/>
  <c r="BK288"/>
  <c r="BK275"/>
  <c r="BK243"/>
  <c r="J237"/>
  <c r="BK226"/>
  <c r="BK219"/>
  <c r="J197"/>
  <c r="J187"/>
  <c r="J173"/>
  <c r="J163"/>
  <c r="BK439"/>
  <c r="J437"/>
  <c r="J433"/>
  <c r="J423"/>
  <c r="BK416"/>
  <c r="BK406"/>
  <c r="J396"/>
  <c r="BK388"/>
  <c r="BK374"/>
  <c r="BK371"/>
  <c r="J354"/>
  <c r="BK347"/>
  <c r="BK340"/>
  <c r="BK323"/>
  <c r="J312"/>
  <c r="J304"/>
  <c r="J260"/>
  <c r="J232"/>
  <c r="BK206"/>
  <c r="BK163"/>
  <c r="BK410"/>
  <c r="J392"/>
  <c r="BK380"/>
  <c r="J369"/>
  <c r="J360"/>
  <c r="BK352"/>
  <c r="BK341"/>
  <c r="BK325"/>
  <c r="BK317"/>
  <c r="J271"/>
  <c r="J248"/>
  <c r="BK212"/>
  <c r="BK197"/>
  <c r="BK189"/>
  <c r="J155"/>
  <c r="BK407"/>
  <c r="J388"/>
  <c r="BK378"/>
  <c r="J371"/>
  <c r="J361"/>
  <c r="BK355"/>
  <c r="J347"/>
  <c r="J339"/>
  <c r="BK336"/>
  <c r="BK331"/>
  <c r="J318"/>
  <c r="J306"/>
  <c r="BK297"/>
  <c r="BK271"/>
  <c r="BK260"/>
  <c r="J246"/>
  <c r="J235"/>
  <c r="BK201"/>
  <c r="BK134"/>
  <c i="3" r="J297"/>
  <c r="J286"/>
  <c r="J269"/>
  <c r="BK258"/>
  <c r="BK251"/>
  <c r="J241"/>
  <c r="J216"/>
  <c r="BK188"/>
  <c r="BK155"/>
  <c r="J320"/>
  <c r="J314"/>
  <c r="J302"/>
  <c r="J290"/>
  <c r="J277"/>
  <c r="J266"/>
  <c r="BK259"/>
  <c r="BK250"/>
  <c r="BK242"/>
  <c r="J227"/>
  <c r="J219"/>
  <c r="J197"/>
  <c r="J182"/>
  <c r="J155"/>
  <c r="J147"/>
  <c r="BK313"/>
  <c r="J293"/>
  <c r="BK275"/>
  <c r="J265"/>
  <c r="J261"/>
  <c r="BK256"/>
  <c r="J246"/>
  <c r="BK227"/>
  <c r="J193"/>
  <c r="J157"/>
  <c r="BK314"/>
  <c r="BK290"/>
  <c r="J285"/>
  <c r="J279"/>
  <c r="BK175"/>
  <c r="BK163"/>
  <c r="BK145"/>
  <c i="4" r="BK302"/>
  <c r="J277"/>
  <c r="BK271"/>
  <c r="BK300"/>
  <c r="J286"/>
  <c r="J270"/>
  <c r="J263"/>
  <c r="BK252"/>
  <c r="BK248"/>
  <c r="BK243"/>
  <c r="J237"/>
  <c r="BK227"/>
  <c r="J223"/>
  <c r="J213"/>
  <c r="BK194"/>
  <c r="BK183"/>
  <c r="J159"/>
  <c r="BK151"/>
  <c r="BK298"/>
  <c r="J291"/>
  <c r="BK281"/>
  <c r="BK270"/>
  <c r="BK264"/>
  <c r="BK254"/>
  <c r="J248"/>
  <c r="BK237"/>
  <c r="J229"/>
  <c r="J221"/>
  <c r="J209"/>
  <c r="J202"/>
  <c r="BK192"/>
  <c r="J180"/>
  <c r="J167"/>
  <c r="BK153"/>
  <c r="BK295"/>
  <c r="BK258"/>
  <c r="J244"/>
  <c r="BK223"/>
  <c r="J183"/>
  <c r="J151"/>
  <c i="5" r="J339"/>
  <c r="J325"/>
  <c r="J303"/>
  <c r="J280"/>
  <c r="BK273"/>
  <c r="J270"/>
  <c r="BK257"/>
  <c r="J241"/>
  <c r="J219"/>
  <c r="J196"/>
  <c r="J182"/>
  <c r="BK163"/>
  <c r="J131"/>
  <c r="J335"/>
  <c r="J312"/>
  <c r="J298"/>
  <c r="BK284"/>
  <c r="BK275"/>
  <c r="J262"/>
  <c r="BK254"/>
  <c r="J245"/>
  <c r="J224"/>
  <c r="BK186"/>
  <c r="J165"/>
  <c r="BK336"/>
  <c r="BK321"/>
  <c r="J306"/>
  <c r="J289"/>
  <c r="J276"/>
  <c r="J265"/>
  <c r="BK241"/>
  <c r="BK208"/>
  <c r="J199"/>
  <c r="J174"/>
  <c r="BK157"/>
  <c r="J314"/>
  <c r="J305"/>
  <c r="J296"/>
  <c r="BK285"/>
  <c r="BK278"/>
  <c r="BK272"/>
  <c r="J257"/>
  <c r="J237"/>
  <c r="J213"/>
  <c r="BK193"/>
  <c r="J161"/>
  <c r="J149"/>
  <c i="6" r="J351"/>
  <c r="J333"/>
  <c r="J327"/>
  <c r="BK324"/>
  <c r="J322"/>
  <c r="J309"/>
  <c r="BK293"/>
  <c r="J290"/>
  <c r="J285"/>
  <c r="J280"/>
  <c r="BK271"/>
  <c r="J265"/>
  <c r="BK261"/>
  <c r="BK245"/>
  <c r="J240"/>
  <c r="J222"/>
  <c r="BK205"/>
  <c r="BK190"/>
  <c r="BK156"/>
  <c r="BK349"/>
  <c r="BK335"/>
  <c r="J317"/>
  <c r="J311"/>
  <c r="J295"/>
  <c r="BK279"/>
  <c r="J271"/>
  <c r="BK262"/>
  <c r="BK251"/>
  <c r="BK247"/>
  <c r="J238"/>
  <c r="J228"/>
  <c r="BK203"/>
  <c r="BK193"/>
  <c r="J156"/>
  <c r="J345"/>
  <c r="BK319"/>
  <c r="BK299"/>
  <c r="BK289"/>
  <c r="BK273"/>
  <c r="J268"/>
  <c r="J259"/>
  <c r="BK248"/>
  <c r="BK233"/>
  <c r="BK212"/>
  <c r="BK172"/>
  <c r="BK154"/>
  <c r="BK132"/>
  <c r="BK352"/>
  <c r="J331"/>
  <c r="J324"/>
  <c r="BK307"/>
  <c r="BK297"/>
  <c r="J279"/>
  <c r="J273"/>
  <c r="BK255"/>
  <c r="BK240"/>
  <c r="BK222"/>
  <c r="BK200"/>
  <c r="BK174"/>
  <c r="J148"/>
  <c i="7" r="BK383"/>
  <c r="BK359"/>
  <c r="J341"/>
  <c r="J335"/>
  <c r="BK331"/>
  <c r="J315"/>
  <c r="BK305"/>
  <c r="J300"/>
  <c r="BK297"/>
  <c r="J289"/>
  <c r="J283"/>
  <c r="BK279"/>
  <c r="J275"/>
  <c r="J262"/>
  <c r="BK248"/>
  <c r="J240"/>
  <c r="BK217"/>
  <c r="J197"/>
  <c r="J184"/>
  <c r="J174"/>
  <c r="BK158"/>
  <c r="BK135"/>
  <c r="J372"/>
  <c r="J364"/>
  <c r="BK351"/>
  <c r="J332"/>
  <c r="BK319"/>
  <c r="BK304"/>
  <c r="BK293"/>
  <c r="BK285"/>
  <c r="BK272"/>
  <c r="BK262"/>
  <c r="BK242"/>
  <c r="BK235"/>
  <c r="BK222"/>
  <c r="J209"/>
  <c r="BK180"/>
  <c r="BK154"/>
  <c r="J378"/>
  <c r="BK366"/>
  <c r="J359"/>
  <c r="BK348"/>
  <c r="BK335"/>
  <c r="J328"/>
  <c r="J311"/>
  <c r="J307"/>
  <c r="J303"/>
  <c r="J298"/>
  <c r="J293"/>
  <c r="J280"/>
  <c r="J274"/>
  <c r="J264"/>
  <c r="J248"/>
  <c r="J235"/>
  <c r="J222"/>
  <c r="BK202"/>
  <c r="BK191"/>
  <c r="BK174"/>
  <c r="BK152"/>
  <c i="8" r="J341"/>
  <c r="BK326"/>
  <c r="BK309"/>
  <c r="BK306"/>
  <c r="J282"/>
  <c r="BK278"/>
  <c r="BK265"/>
  <c r="J253"/>
  <c r="J229"/>
  <c r="BK216"/>
  <c r="BK192"/>
  <c r="J166"/>
  <c r="J156"/>
  <c r="BK339"/>
  <c r="BK328"/>
  <c r="BK312"/>
  <c r="BK307"/>
  <c r="J304"/>
  <c r="J289"/>
  <c r="BK280"/>
  <c r="J274"/>
  <c r="BK266"/>
  <c r="BK256"/>
  <c r="BK249"/>
  <c r="BK236"/>
  <c r="J224"/>
  <c r="J198"/>
  <c r="BK158"/>
  <c r="BK135"/>
  <c r="J312"/>
  <c r="BK293"/>
  <c r="J284"/>
  <c r="J271"/>
  <c r="BK267"/>
  <c r="J259"/>
  <c r="BK244"/>
  <c r="BK232"/>
  <c r="J201"/>
  <c r="J184"/>
  <c r="BK162"/>
  <c r="BK338"/>
  <c r="BK284"/>
  <c r="J272"/>
  <c r="BK258"/>
  <c r="J242"/>
  <c r="BK201"/>
  <c r="BK174"/>
  <c i="9" r="BK359"/>
  <c r="BK355"/>
  <c r="BK335"/>
  <c r="J323"/>
  <c r="BK315"/>
  <c r="J298"/>
  <c r="J290"/>
  <c r="J279"/>
  <c r="BK273"/>
  <c r="BK259"/>
  <c r="BK241"/>
  <c r="BK228"/>
  <c r="J212"/>
  <c r="J195"/>
  <c r="J177"/>
  <c r="J354"/>
  <c r="BK342"/>
  <c r="J308"/>
  <c r="J297"/>
  <c r="J291"/>
  <c r="J273"/>
  <c r="J263"/>
  <c r="J241"/>
  <c r="J220"/>
  <c r="BK189"/>
  <c r="BK173"/>
  <c r="BK157"/>
  <c r="J342"/>
  <c r="J328"/>
  <c r="BK300"/>
  <c r="BK294"/>
  <c r="BK287"/>
  <c r="J282"/>
  <c r="J268"/>
  <c r="BK264"/>
  <c r="J251"/>
  <c r="BK239"/>
  <c r="J217"/>
  <c r="BK179"/>
  <c r="J153"/>
  <c r="J352"/>
  <c r="BK326"/>
  <c r="BK320"/>
  <c r="J304"/>
  <c r="BK279"/>
  <c r="BK275"/>
  <c r="BK263"/>
  <c r="J237"/>
  <c r="J228"/>
  <c r="J204"/>
  <c r="BK186"/>
  <c r="BK151"/>
  <c i="2" r="J217"/>
  <c r="J193"/>
  <c r="J171"/>
  <c r="BK159"/>
  <c r="BK437"/>
  <c r="J434"/>
  <c r="BK428"/>
  <c r="BK421"/>
  <c r="J409"/>
  <c r="BK398"/>
  <c r="BK386"/>
  <c r="BK372"/>
  <c r="BK356"/>
  <c r="J353"/>
  <c r="BK346"/>
  <c r="BK339"/>
  <c r="J319"/>
  <c r="J307"/>
  <c r="J293"/>
  <c r="BK235"/>
  <c r="BK209"/>
  <c r="BK167"/>
  <c r="J412"/>
  <c r="J407"/>
  <c r="J390"/>
  <c r="J378"/>
  <c r="BK375"/>
  <c r="J364"/>
  <c r="BK357"/>
  <c r="BK348"/>
  <c r="BK338"/>
  <c r="J323"/>
  <c r="BK281"/>
  <c r="BK269"/>
  <c r="J221"/>
  <c r="J201"/>
  <c r="J169"/>
  <c r="J134"/>
  <c r="J398"/>
  <c r="J381"/>
  <c r="J373"/>
  <c r="BK368"/>
  <c r="BK360"/>
  <c r="J357"/>
  <c r="BK351"/>
  <c r="J343"/>
  <c r="J337"/>
  <c r="BK334"/>
  <c r="J325"/>
  <c r="BK308"/>
  <c r="J300"/>
  <c r="J285"/>
  <c r="J269"/>
  <c r="J250"/>
  <c r="BK237"/>
  <c r="J215"/>
  <c r="BK165"/>
  <c i="3" r="BK295"/>
  <c r="BK285"/>
  <c r="BK265"/>
  <c r="J253"/>
  <c r="J242"/>
  <c r="BK213"/>
  <c r="BK197"/>
  <c r="J169"/>
  <c r="BK320"/>
  <c r="J313"/>
  <c r="BK299"/>
  <c r="BK288"/>
  <c r="J273"/>
  <c r="BK264"/>
  <c r="J257"/>
  <c r="J248"/>
  <c r="BK241"/>
  <c r="J225"/>
  <c r="BK208"/>
  <c r="BK185"/>
  <c r="J171"/>
  <c r="J149"/>
  <c r="BK315"/>
  <c r="J299"/>
  <c r="BK279"/>
  <c r="BK270"/>
  <c r="BK263"/>
  <c r="BK255"/>
  <c r="BK252"/>
  <c r="BK236"/>
  <c r="BK221"/>
  <c r="J191"/>
  <c r="BK149"/>
  <c r="BK302"/>
  <c r="BK286"/>
  <c r="J267"/>
  <c r="BK257"/>
  <c r="J256"/>
  <c r="BK248"/>
  <c r="BK238"/>
  <c r="J236"/>
  <c r="BK231"/>
  <c r="J223"/>
  <c r="BK219"/>
  <c r="J213"/>
  <c r="BK211"/>
  <c r="BK202"/>
  <c r="J200"/>
  <c r="BK195"/>
  <c r="BK193"/>
  <c r="BK191"/>
  <c r="BK182"/>
  <c r="BK169"/>
  <c r="BK147"/>
  <c i="4" r="J300"/>
  <c r="J275"/>
  <c r="J243"/>
  <c r="J298"/>
  <c r="BK284"/>
  <c r="J268"/>
  <c r="J262"/>
  <c r="J250"/>
  <c r="J240"/>
  <c r="J236"/>
  <c r="BK226"/>
  <c r="BK221"/>
  <c r="BK209"/>
  <c r="J192"/>
  <c r="BK180"/>
  <c r="BK167"/>
  <c r="J155"/>
  <c r="J147"/>
  <c r="J297"/>
  <c r="BK286"/>
  <c r="J273"/>
  <c r="BK265"/>
  <c r="J255"/>
  <c r="J249"/>
  <c r="BK240"/>
  <c r="J233"/>
  <c r="BK225"/>
  <c r="BK213"/>
  <c r="BK199"/>
  <c r="BK186"/>
  <c r="J171"/>
  <c r="J157"/>
  <c r="BK296"/>
  <c r="J252"/>
  <c r="J238"/>
  <c r="BK229"/>
  <c r="BK173"/>
  <c i="5" r="BK341"/>
  <c r="BK337"/>
  <c r="J321"/>
  <c r="BK294"/>
  <c r="BK276"/>
  <c r="J271"/>
  <c r="J263"/>
  <c r="BK249"/>
  <c r="BK239"/>
  <c r="BK222"/>
  <c r="J202"/>
  <c r="BK188"/>
  <c r="J180"/>
  <c r="BK149"/>
  <c r="BK334"/>
  <c r="BK307"/>
  <c r="J300"/>
  <c r="J285"/>
  <c r="J278"/>
  <c r="J267"/>
  <c r="J251"/>
  <c r="BK231"/>
  <c r="J204"/>
  <c r="J188"/>
  <c r="J167"/>
  <c r="BK159"/>
  <c r="BK330"/>
  <c r="BK314"/>
  <c r="J304"/>
  <c r="BK286"/>
  <c r="BK269"/>
  <c r="J259"/>
  <c r="BK227"/>
  <c r="BK206"/>
  <c r="J186"/>
  <c r="BK165"/>
  <c r="J153"/>
  <c r="J318"/>
  <c r="J307"/>
  <c r="BK300"/>
  <c r="BK288"/>
  <c r="J284"/>
  <c r="J277"/>
  <c r="BK270"/>
  <c r="BK251"/>
  <c r="J231"/>
  <c r="BK211"/>
  <c r="BK180"/>
  <c r="BK155"/>
  <c r="BK131"/>
  <c i="6" r="BK311"/>
  <c r="J288"/>
  <c r="J281"/>
  <c r="BK272"/>
  <c r="J266"/>
  <c r="J262"/>
  <c r="J250"/>
  <c r="J242"/>
  <c r="BK228"/>
  <c r="J203"/>
  <c r="BK176"/>
  <c r="J146"/>
  <c r="J340"/>
  <c r="J325"/>
  <c r="J304"/>
  <c r="BK291"/>
  <c r="BK283"/>
  <c r="BK275"/>
  <c r="BK269"/>
  <c r="BK253"/>
  <c r="J249"/>
  <c r="BK242"/>
  <c r="J230"/>
  <c r="BK210"/>
  <c r="J200"/>
  <c r="J154"/>
  <c r="BK340"/>
  <c r="BK322"/>
  <c r="J307"/>
  <c r="BK290"/>
  <c r="J278"/>
  <c r="J272"/>
  <c r="BK267"/>
  <c r="BK257"/>
  <c r="BK252"/>
  <c r="J243"/>
  <c r="J224"/>
  <c r="J190"/>
  <c r="BK166"/>
  <c r="BK146"/>
  <c r="BK350"/>
  <c r="J329"/>
  <c r="J319"/>
  <c r="BK304"/>
  <c r="BK294"/>
  <c r="BK278"/>
  <c r="BK264"/>
  <c r="J245"/>
  <c r="J226"/>
  <c r="J220"/>
  <c r="J176"/>
  <c r="BK152"/>
  <c i="7" r="J379"/>
  <c r="BK353"/>
  <c r="BK343"/>
  <c r="BK336"/>
  <c r="BK332"/>
  <c r="J326"/>
  <c r="BK308"/>
  <c r="BK302"/>
  <c r="BK298"/>
  <c r="BK294"/>
  <c r="J286"/>
  <c r="J284"/>
  <c r="BK280"/>
  <c r="BK274"/>
  <c r="J260"/>
  <c r="J246"/>
  <c r="BK230"/>
  <c r="BK206"/>
  <c r="BK194"/>
  <c r="J178"/>
  <c r="J162"/>
  <c r="J152"/>
  <c r="BK376"/>
  <c r="J366"/>
  <c r="J353"/>
  <c r="BK341"/>
  <c r="J324"/>
  <c r="J310"/>
  <c r="J296"/>
  <c r="BK289"/>
  <c r="BK284"/>
  <c r="J268"/>
  <c r="J257"/>
  <c r="BK244"/>
  <c r="J238"/>
  <c r="BK228"/>
  <c r="J211"/>
  <c r="J194"/>
  <c r="BK160"/>
  <c r="BK381"/>
  <c r="BK372"/>
  <c r="J357"/>
  <c r="BK346"/>
  <c r="J334"/>
  <c r="BK322"/>
  <c r="J305"/>
  <c r="BK301"/>
  <c r="J297"/>
  <c r="J287"/>
  <c r="J279"/>
  <c r="BK275"/>
  <c r="BK268"/>
  <c r="J250"/>
  <c r="BK238"/>
  <c r="BK225"/>
  <c r="BK204"/>
  <c r="BK197"/>
  <c r="BK178"/>
  <c r="J160"/>
  <c i="8" r="BK345"/>
  <c r="J334"/>
  <c r="BK314"/>
  <c r="J307"/>
  <c r="BK283"/>
  <c r="BK279"/>
  <c r="J267"/>
  <c r="J255"/>
  <c r="J226"/>
  <c r="BK219"/>
  <c r="BK203"/>
  <c r="J164"/>
  <c r="BK341"/>
  <c r="BK332"/>
  <c r="BK323"/>
  <c r="J314"/>
  <c r="J306"/>
  <c r="J293"/>
  <c r="BK286"/>
  <c r="BK277"/>
  <c r="J270"/>
  <c r="J258"/>
  <c r="J248"/>
  <c r="J244"/>
  <c r="BK221"/>
  <c r="BK211"/>
  <c r="BK166"/>
  <c r="BK154"/>
  <c r="J321"/>
  <c r="J310"/>
  <c r="J287"/>
  <c r="BK282"/>
  <c r="BK269"/>
  <c r="J264"/>
  <c r="J256"/>
  <c r="J240"/>
  <c r="BK229"/>
  <c r="BK189"/>
  <c r="J174"/>
  <c r="BK343"/>
  <c r="J286"/>
  <c r="BK276"/>
  <c r="J266"/>
  <c r="BK253"/>
  <c r="J246"/>
  <c r="J213"/>
  <c r="J195"/>
  <c r="BK176"/>
  <c r="J158"/>
  <c i="9" r="BK357"/>
  <c r="BK352"/>
  <c r="BK332"/>
  <c r="BK321"/>
  <c r="BK308"/>
  <c r="BK291"/>
  <c r="J287"/>
  <c r="J276"/>
  <c r="J270"/>
  <c r="BK265"/>
  <c r="J249"/>
  <c r="J235"/>
  <c r="BK225"/>
  <c r="BK206"/>
  <c r="BK192"/>
  <c r="BK163"/>
  <c r="J353"/>
  <c r="J335"/>
  <c r="BK328"/>
  <c r="J324"/>
  <c r="J317"/>
  <c r="BK304"/>
  <c r="J300"/>
  <c r="J296"/>
  <c r="BK292"/>
  <c r="J285"/>
  <c r="J272"/>
  <c r="BK247"/>
  <c r="BK223"/>
  <c r="J197"/>
  <c r="J181"/>
  <c r="J159"/>
  <c r="BK322"/>
  <c r="BK298"/>
  <c r="J289"/>
  <c r="BK285"/>
  <c r="BK271"/>
  <c r="J257"/>
  <c r="J243"/>
  <c r="J225"/>
  <c r="J206"/>
  <c r="BK177"/>
  <c r="BK155"/>
  <c r="BK353"/>
  <c r="BK337"/>
  <c r="J315"/>
  <c r="BK280"/>
  <c r="BK276"/>
  <c r="J264"/>
  <c r="J259"/>
  <c r="BK233"/>
  <c r="J201"/>
  <c r="J171"/>
  <c r="J135"/>
  <c i="2" r="J435"/>
  <c r="BK432"/>
  <c r="BK423"/>
  <c r="BK412"/>
  <c r="J410"/>
  <c r="J406"/>
  <c r="J400"/>
  <c r="BK364"/>
  <c r="J362"/>
  <c r="BK350"/>
  <c r="J344"/>
  <c r="BK335"/>
  <c r="BK332"/>
  <c r="J327"/>
  <c r="BK318"/>
  <c r="BK315"/>
  <c r="BK307"/>
  <c r="J303"/>
  <c r="J281"/>
  <c r="BK258"/>
  <c r="J241"/>
  <c r="BK232"/>
  <c r="BK221"/>
  <c r="J206"/>
  <c r="J195"/>
  <c r="J179"/>
  <c r="BK169"/>
  <c i="1" r="AS94"/>
  <c i="2" r="BK400"/>
  <c r="BK394"/>
  <c r="J384"/>
  <c r="BK373"/>
  <c r="J368"/>
  <c r="J348"/>
  <c r="J345"/>
  <c r="BK333"/>
  <c r="J316"/>
  <c r="BK311"/>
  <c r="BK246"/>
  <c r="J226"/>
  <c r="BK179"/>
  <c r="BK155"/>
  <c r="J408"/>
  <c r="BK384"/>
  <c r="J376"/>
  <c r="J366"/>
  <c r="BK361"/>
  <c r="BK354"/>
  <c r="BK349"/>
  <c r="BK342"/>
  <c r="J321"/>
  <c r="J265"/>
  <c r="J219"/>
  <c r="J209"/>
  <c r="BK193"/>
  <c r="BK171"/>
  <c r="J159"/>
  <c r="BK132"/>
  <c r="BK390"/>
  <c r="J380"/>
  <c r="J372"/>
  <c r="J363"/>
  <c r="J358"/>
  <c r="J352"/>
  <c r="BK344"/>
  <c r="J341"/>
  <c r="J335"/>
  <c r="J329"/>
  <c r="J313"/>
  <c r="J299"/>
  <c r="J275"/>
  <c r="J258"/>
  <c r="BK239"/>
  <c r="BK217"/>
  <c r="BK175"/>
  <c r="J132"/>
  <c i="3" r="BK293"/>
  <c r="BK284"/>
  <c r="BK266"/>
  <c r="J254"/>
  <c r="J250"/>
  <c r="J238"/>
  <c r="J211"/>
  <c r="BK177"/>
  <c r="J163"/>
  <c r="BK131"/>
  <c r="J316"/>
  <c r="BK309"/>
  <c r="J295"/>
  <c r="BK283"/>
  <c r="J270"/>
  <c r="J263"/>
  <c r="J252"/>
  <c r="BK244"/>
  <c r="J229"/>
  <c r="J221"/>
  <c r="J202"/>
  <c r="J175"/>
  <c r="J153"/>
  <c r="BK316"/>
  <c r="BK297"/>
  <c r="BK277"/>
  <c r="BK269"/>
  <c r="J259"/>
  <c r="BK254"/>
  <c r="BK240"/>
  <c r="BK225"/>
  <c r="BK165"/>
  <c r="J145"/>
  <c r="J307"/>
  <c r="J283"/>
  <c r="J188"/>
  <c r="J177"/>
  <c r="J165"/>
  <c r="J151"/>
  <c i="4" r="J296"/>
  <c r="BK249"/>
  <c r="BK239"/>
  <c r="BK289"/>
  <c r="J281"/>
  <c r="J265"/>
  <c r="J258"/>
  <c r="BK244"/>
  <c r="BK241"/>
  <c r="BK233"/>
  <c r="J225"/>
  <c r="J215"/>
  <c r="BK202"/>
  <c r="J186"/>
  <c r="BK171"/>
  <c r="BK157"/>
  <c r="BK149"/>
  <c r="J302"/>
  <c r="J295"/>
  <c r="J284"/>
  <c r="BK266"/>
  <c r="BK262"/>
  <c r="BK250"/>
  <c r="J241"/>
  <c r="BK236"/>
  <c r="J227"/>
  <c r="BK217"/>
  <c r="J207"/>
  <c r="J194"/>
  <c r="BK175"/>
  <c r="J165"/>
  <c r="J149"/>
  <c r="BK131"/>
  <c r="J266"/>
  <c r="J251"/>
  <c r="J235"/>
  <c r="J199"/>
  <c r="BK155"/>
  <c i="5" r="BK339"/>
  <c r="BK328"/>
  <c r="J310"/>
  <c r="J282"/>
  <c r="J274"/>
  <c r="BK264"/>
  <c r="J261"/>
  <c r="BK243"/>
  <c r="BK237"/>
  <c r="BK213"/>
  <c r="J193"/>
  <c r="BK167"/>
  <c r="BK151"/>
  <c r="J328"/>
  <c r="J323"/>
  <c r="BK303"/>
  <c r="J292"/>
  <c r="BK282"/>
  <c r="J269"/>
  <c r="BK259"/>
  <c r="J243"/>
  <c r="J227"/>
  <c r="BK196"/>
  <c r="J184"/>
  <c r="BK161"/>
  <c r="BK335"/>
  <c r="BK318"/>
  <c r="BK305"/>
  <c r="BK296"/>
  <c r="BK277"/>
  <c r="J264"/>
  <c r="J239"/>
  <c r="BK204"/>
  <c r="BK182"/>
  <c r="J159"/>
  <c r="J336"/>
  <c r="BK310"/>
  <c r="BK304"/>
  <c r="J294"/>
  <c r="BK280"/>
  <c r="J273"/>
  <c r="BK263"/>
  <c r="BK245"/>
  <c r="J222"/>
  <c r="J206"/>
  <c r="BK153"/>
  <c i="6" r="J356"/>
  <c r="BK354"/>
  <c r="BK295"/>
  <c r="BK292"/>
  <c r="J287"/>
  <c r="BK276"/>
  <c r="BK268"/>
  <c r="J264"/>
  <c r="BK259"/>
  <c r="J244"/>
  <c r="J235"/>
  <c r="J212"/>
  <c r="J193"/>
  <c r="BK187"/>
  <c r="BK150"/>
  <c r="BK343"/>
  <c r="BK333"/>
  <c r="J315"/>
  <c r="J303"/>
  <c r="BK288"/>
  <c r="BK280"/>
  <c r="J274"/>
  <c r="BK265"/>
  <c r="J252"/>
  <c r="J248"/>
  <c r="BK235"/>
  <c r="BK220"/>
  <c r="J187"/>
  <c r="J184"/>
  <c r="J174"/>
  <c r="J166"/>
  <c r="BK160"/>
  <c r="BK148"/>
  <c r="BK338"/>
  <c r="BK325"/>
  <c r="BK315"/>
  <c r="J297"/>
  <c r="BK287"/>
  <c r="BK277"/>
  <c r="J269"/>
  <c r="BK263"/>
  <c r="J253"/>
  <c r="BK246"/>
  <c r="BK218"/>
  <c r="J181"/>
  <c r="J160"/>
  <c r="J150"/>
  <c r="J354"/>
  <c r="J343"/>
  <c r="BK327"/>
  <c r="J313"/>
  <c r="J299"/>
  <c r="J292"/>
  <c r="BK274"/>
  <c r="J261"/>
  <c r="BK244"/>
  <c r="BK224"/>
  <c r="J205"/>
  <c r="BK181"/>
  <c r="BK168"/>
  <c i="7" r="J370"/>
  <c r="J348"/>
  <c r="J339"/>
  <c r="BK334"/>
  <c r="BK328"/>
  <c r="BK310"/>
  <c r="BK303"/>
  <c r="J299"/>
  <c r="J295"/>
  <c r="BK288"/>
  <c r="BK282"/>
  <c r="BK278"/>
  <c r="J266"/>
  <c r="J259"/>
  <c r="J244"/>
  <c r="J225"/>
  <c r="J204"/>
  <c r="J191"/>
  <c r="J182"/>
  <c r="BK172"/>
  <c r="BK156"/>
  <c r="BK378"/>
  <c r="J361"/>
  <c r="J343"/>
  <c r="BK326"/>
  <c r="BK311"/>
  <c r="J302"/>
  <c r="J291"/>
  <c r="J282"/>
  <c r="BK270"/>
  <c r="BK260"/>
  <c r="BK255"/>
  <c r="BK240"/>
  <c r="J230"/>
  <c r="J217"/>
  <c r="BK200"/>
  <c r="J172"/>
  <c r="J383"/>
  <c r="J377"/>
  <c r="BK364"/>
  <c r="BK355"/>
  <c r="BK339"/>
  <c r="BK333"/>
  <c r="J319"/>
  <c r="J309"/>
  <c r="J304"/>
  <c r="BK299"/>
  <c r="J288"/>
  <c r="BK283"/>
  <c r="BK277"/>
  <c r="J272"/>
  <c r="BK259"/>
  <c r="BK246"/>
  <c r="J228"/>
  <c r="BK209"/>
  <c r="BK186"/>
  <c r="BK164"/>
  <c r="J158"/>
  <c i="8" r="J343"/>
  <c r="J328"/>
  <c r="BK310"/>
  <c r="J285"/>
  <c r="J280"/>
  <c r="BK271"/>
  <c r="BK264"/>
  <c r="J247"/>
  <c r="BK224"/>
  <c r="J211"/>
  <c r="BK182"/>
  <c r="J162"/>
  <c r="J154"/>
  <c r="J338"/>
  <c r="J326"/>
  <c r="J318"/>
  <c r="J308"/>
  <c r="BK300"/>
  <c r="J288"/>
  <c r="J279"/>
  <c r="BK272"/>
  <c r="J263"/>
  <c r="BK255"/>
  <c r="BK247"/>
  <c r="BK234"/>
  <c r="J219"/>
  <c r="BK184"/>
  <c r="BK164"/>
  <c r="BK318"/>
  <c r="J297"/>
  <c r="BK288"/>
  <c r="J283"/>
  <c r="BK268"/>
  <c r="BK261"/>
  <c r="J249"/>
  <c r="J236"/>
  <c r="J203"/>
  <c r="BK195"/>
  <c r="J176"/>
  <c r="J345"/>
  <c r="J300"/>
  <c r="J277"/>
  <c r="BK270"/>
  <c r="J257"/>
  <c r="BK248"/>
  <c r="J232"/>
  <c r="J192"/>
  <c r="BK160"/>
  <c i="9" r="J359"/>
  <c r="BK354"/>
  <c r="J330"/>
  <c r="J322"/>
  <c r="BK311"/>
  <c r="J292"/>
  <c r="BK288"/>
  <c r="J278"/>
  <c r="J271"/>
  <c r="J266"/>
  <c r="BK251"/>
  <c r="J239"/>
  <c r="BK215"/>
  <c r="BK197"/>
  <c r="J189"/>
  <c r="BK135"/>
  <c r="J346"/>
  <c r="J332"/>
  <c r="J326"/>
  <c r="J320"/>
  <c r="J294"/>
  <c r="J288"/>
  <c r="BK274"/>
  <c r="BK257"/>
  <c r="J233"/>
  <c r="J215"/>
  <c r="J186"/>
  <c r="BK171"/>
  <c r="J155"/>
  <c r="J340"/>
  <c r="J321"/>
  <c r="BK297"/>
  <c r="BK290"/>
  <c r="J286"/>
  <c r="J280"/>
  <c r="J265"/>
  <c r="J255"/>
  <c r="J247"/>
  <c r="BK235"/>
  <c r="BK201"/>
  <c r="J173"/>
  <c r="J151"/>
  <c r="J348"/>
  <c r="BK325"/>
  <c r="BK317"/>
  <c r="BK299"/>
  <c r="BK278"/>
  <c r="J274"/>
  <c r="J261"/>
  <c r="BK253"/>
  <c r="BK217"/>
  <c r="BK199"/>
  <c r="J163"/>
  <c i="2" l="1" r="BK131"/>
  <c r="J131"/>
  <c r="J97"/>
  <c r="BK257"/>
  <c r="J257"/>
  <c r="J99"/>
  <c r="BK287"/>
  <c r="J287"/>
  <c r="J100"/>
  <c r="BK292"/>
  <c r="J292"/>
  <c r="J101"/>
  <c r="BK404"/>
  <c r="J404"/>
  <c r="J103"/>
  <c r="BK415"/>
  <c r="J415"/>
  <c r="J104"/>
  <c r="BK425"/>
  <c r="J425"/>
  <c r="J105"/>
  <c r="BK431"/>
  <c r="J431"/>
  <c r="J107"/>
  <c i="3" r="T130"/>
  <c r="R218"/>
  <c r="P235"/>
  <c r="R281"/>
  <c r="R272"/>
  <c r="T296"/>
  <c r="T306"/>
  <c r="T312"/>
  <c r="T311"/>
  <c i="4" r="BK130"/>
  <c r="J130"/>
  <c r="J97"/>
  <c r="R206"/>
  <c r="R212"/>
  <c r="T220"/>
  <c r="P261"/>
  <c r="P257"/>
  <c r="BK276"/>
  <c r="J276"/>
  <c r="J103"/>
  <c r="BK288"/>
  <c r="J288"/>
  <c r="J104"/>
  <c r="BK294"/>
  <c r="J294"/>
  <c r="J106"/>
  <c i="5" r="P130"/>
  <c r="T226"/>
  <c r="R236"/>
  <c r="T256"/>
  <c r="T302"/>
  <c r="T291"/>
  <c r="P313"/>
  <c r="R327"/>
  <c r="R333"/>
  <c r="R332"/>
  <c i="6" r="BK131"/>
  <c r="J131"/>
  <c r="J97"/>
  <c r="BK207"/>
  <c r="J207"/>
  <c r="J98"/>
  <c r="BK217"/>
  <c r="J217"/>
  <c r="J99"/>
  <c r="BK232"/>
  <c r="J232"/>
  <c r="J100"/>
  <c r="T232"/>
  <c r="BK237"/>
  <c r="J237"/>
  <c r="J101"/>
  <c r="R321"/>
  <c r="R306"/>
  <c r="R332"/>
  <c r="P342"/>
  <c r="T348"/>
  <c r="T347"/>
  <c i="7" r="R134"/>
  <c r="P227"/>
  <c r="BK232"/>
  <c r="J232"/>
  <c r="J100"/>
  <c r="R237"/>
  <c r="P254"/>
  <c r="T330"/>
  <c r="T321"/>
  <c r="P340"/>
  <c r="T363"/>
  <c r="P369"/>
  <c r="P368"/>
  <c r="R375"/>
  <c r="R374"/>
  <c i="8" r="BK134"/>
  <c r="J134"/>
  <c r="J97"/>
  <c r="BK218"/>
  <c r="J218"/>
  <c r="J99"/>
  <c r="P223"/>
  <c r="R231"/>
  <c r="T239"/>
  <c r="BK303"/>
  <c r="J303"/>
  <c r="J104"/>
  <c r="BK313"/>
  <c r="J313"/>
  <c r="J105"/>
  <c r="BK325"/>
  <c r="J325"/>
  <c r="J106"/>
  <c r="BK331"/>
  <c r="J331"/>
  <c r="J108"/>
  <c r="T337"/>
  <c r="T336"/>
  <c i="9" r="P134"/>
  <c i="2" r="T131"/>
  <c r="P257"/>
  <c r="T287"/>
  <c r="T292"/>
  <c r="P404"/>
  <c r="P383"/>
  <c r="P415"/>
  <c r="P425"/>
  <c r="P431"/>
  <c r="P430"/>
  <c i="3" r="R130"/>
  <c r="BK218"/>
  <c r="J218"/>
  <c r="J99"/>
  <c r="BK235"/>
  <c r="J235"/>
  <c r="J100"/>
  <c r="BK281"/>
  <c r="J281"/>
  <c r="J102"/>
  <c r="BK296"/>
  <c r="J296"/>
  <c r="J103"/>
  <c r="BK306"/>
  <c r="J306"/>
  <c r="J104"/>
  <c r="BK312"/>
  <c r="J312"/>
  <c r="J106"/>
  <c i="4" r="P130"/>
  <c r="BK206"/>
  <c r="J206"/>
  <c r="J98"/>
  <c r="P212"/>
  <c r="BK220"/>
  <c r="J220"/>
  <c r="J100"/>
  <c r="R261"/>
  <c r="R257"/>
  <c r="T276"/>
  <c r="T288"/>
  <c r="P294"/>
  <c r="P293"/>
  <c i="5" r="T130"/>
  <c r="R226"/>
  <c r="T236"/>
  <c r="R256"/>
  <c r="P302"/>
  <c r="P291"/>
  <c r="R313"/>
  <c r="P327"/>
  <c r="BK333"/>
  <c r="J333"/>
  <c r="J106"/>
  <c i="6" r="R131"/>
  <c r="P207"/>
  <c r="P217"/>
  <c r="R232"/>
  <c r="P237"/>
  <c r="P321"/>
  <c r="P306"/>
  <c r="P332"/>
  <c r="BK342"/>
  <c r="J342"/>
  <c r="J105"/>
  <c r="P348"/>
  <c r="P347"/>
  <c i="7" r="T134"/>
  <c r="T227"/>
  <c r="T232"/>
  <c r="P237"/>
  <c r="R254"/>
  <c r="R330"/>
  <c r="R321"/>
  <c r="R340"/>
  <c r="P363"/>
  <c r="T369"/>
  <c r="T368"/>
  <c r="BK375"/>
  <c r="J375"/>
  <c r="J110"/>
  <c i="8" r="R134"/>
  <c r="R218"/>
  <c r="R223"/>
  <c r="P231"/>
  <c r="P239"/>
  <c r="T303"/>
  <c r="T299"/>
  <c r="P313"/>
  <c r="P325"/>
  <c r="T331"/>
  <c r="T330"/>
  <c r="BK337"/>
  <c r="J337"/>
  <c r="J110"/>
  <c i="9" r="P232"/>
  <c i="2" r="P131"/>
  <c r="T257"/>
  <c r="R287"/>
  <c r="R292"/>
  <c r="R404"/>
  <c r="R383"/>
  <c r="R415"/>
  <c r="R425"/>
  <c r="R431"/>
  <c r="R430"/>
  <c i="3" r="P130"/>
  <c r="T218"/>
  <c r="T235"/>
  <c r="P281"/>
  <c r="P272"/>
  <c r="R296"/>
  <c r="R306"/>
  <c r="R312"/>
  <c r="R311"/>
  <c i="4" r="R130"/>
  <c r="P206"/>
  <c r="BK212"/>
  <c r="J212"/>
  <c r="J99"/>
  <c r="P220"/>
  <c r="BK261"/>
  <c r="J261"/>
  <c r="J102"/>
  <c r="P276"/>
  <c r="P288"/>
  <c r="T294"/>
  <c r="T293"/>
  <c i="5" r="BK130"/>
  <c r="J130"/>
  <c r="J97"/>
  <c r="P226"/>
  <c r="P236"/>
  <c r="BK256"/>
  <c r="J256"/>
  <c r="J100"/>
  <c r="R302"/>
  <c r="R291"/>
  <c r="T313"/>
  <c r="T327"/>
  <c r="T333"/>
  <c r="T332"/>
  <c i="6" r="T131"/>
  <c r="T207"/>
  <c r="R217"/>
  <c r="R237"/>
  <c r="T321"/>
  <c r="T306"/>
  <c r="T332"/>
  <c r="T342"/>
  <c r="BK348"/>
  <c r="J348"/>
  <c r="J107"/>
  <c i="7" r="P134"/>
  <c r="R227"/>
  <c r="R232"/>
  <c r="BK237"/>
  <c r="J237"/>
  <c r="J101"/>
  <c r="BK254"/>
  <c r="J254"/>
  <c r="J102"/>
  <c r="BK330"/>
  <c r="J330"/>
  <c r="J104"/>
  <c r="BK340"/>
  <c r="J340"/>
  <c r="J105"/>
  <c r="BK363"/>
  <c r="J363"/>
  <c r="J106"/>
  <c r="BK369"/>
  <c r="BK368"/>
  <c r="J368"/>
  <c r="J107"/>
  <c r="T375"/>
  <c r="T374"/>
  <c i="8" r="P134"/>
  <c r="P218"/>
  <c r="BK223"/>
  <c r="J223"/>
  <c r="J100"/>
  <c r="BK231"/>
  <c r="J231"/>
  <c r="J101"/>
  <c r="BK239"/>
  <c r="J239"/>
  <c r="J102"/>
  <c r="R303"/>
  <c r="R299"/>
  <c r="T313"/>
  <c r="T325"/>
  <c r="R331"/>
  <c r="R330"/>
  <c r="R337"/>
  <c r="R336"/>
  <c i="9" r="BK134"/>
  <c r="R134"/>
  <c r="R222"/>
  <c r="BK227"/>
  <c r="J227"/>
  <c r="J100"/>
  <c r="P227"/>
  <c r="BK232"/>
  <c r="J232"/>
  <c r="J101"/>
  <c r="R232"/>
  <c r="BK246"/>
  <c r="J246"/>
  <c r="J102"/>
  <c r="R246"/>
  <c i="2" r="R131"/>
  <c r="R257"/>
  <c r="P287"/>
  <c r="P292"/>
  <c r="T404"/>
  <c r="T383"/>
  <c r="T415"/>
  <c r="T425"/>
  <c r="T431"/>
  <c r="T430"/>
  <c i="3" r="BK130"/>
  <c r="J130"/>
  <c r="J97"/>
  <c r="P218"/>
  <c r="R235"/>
  <c r="T281"/>
  <c r="T272"/>
  <c r="P296"/>
  <c r="P306"/>
  <c r="P312"/>
  <c r="P311"/>
  <c i="4" r="T130"/>
  <c r="T206"/>
  <c r="T212"/>
  <c r="R220"/>
  <c r="T261"/>
  <c r="T257"/>
  <c r="R276"/>
  <c r="R288"/>
  <c r="R294"/>
  <c r="R293"/>
  <c i="5" r="R130"/>
  <c r="BK226"/>
  <c r="J226"/>
  <c r="J98"/>
  <c r="BK236"/>
  <c r="J236"/>
  <c r="J99"/>
  <c r="P256"/>
  <c r="BK302"/>
  <c r="J302"/>
  <c r="J102"/>
  <c r="BK313"/>
  <c r="J313"/>
  <c r="J103"/>
  <c r="BK327"/>
  <c r="J327"/>
  <c r="J104"/>
  <c r="P333"/>
  <c r="P332"/>
  <c i="6" r="P131"/>
  <c r="R207"/>
  <c r="T217"/>
  <c r="P232"/>
  <c r="T237"/>
  <c r="BK321"/>
  <c r="J321"/>
  <c r="J103"/>
  <c r="BK332"/>
  <c r="J332"/>
  <c r="J104"/>
  <c r="R342"/>
  <c r="R348"/>
  <c r="R347"/>
  <c i="7" r="BK134"/>
  <c r="J134"/>
  <c r="J97"/>
  <c r="BK227"/>
  <c r="J227"/>
  <c r="J99"/>
  <c r="P232"/>
  <c r="T237"/>
  <c r="T254"/>
  <c r="P330"/>
  <c r="P321"/>
  <c r="T340"/>
  <c r="R363"/>
  <c r="R369"/>
  <c r="R368"/>
  <c r="P375"/>
  <c r="P374"/>
  <c i="8" r="T134"/>
  <c r="T218"/>
  <c r="T223"/>
  <c r="T231"/>
  <c r="R239"/>
  <c r="P303"/>
  <c r="P299"/>
  <c r="R313"/>
  <c r="R325"/>
  <c r="P331"/>
  <c r="P330"/>
  <c r="P337"/>
  <c r="P336"/>
  <c i="9" r="T134"/>
  <c r="BK222"/>
  <c r="J222"/>
  <c r="J99"/>
  <c r="P222"/>
  <c r="T222"/>
  <c r="R227"/>
  <c r="T227"/>
  <c r="T232"/>
  <c r="P246"/>
  <c r="T246"/>
  <c r="BK319"/>
  <c r="J319"/>
  <c r="J104"/>
  <c r="P319"/>
  <c r="P310"/>
  <c r="R319"/>
  <c r="R310"/>
  <c r="T319"/>
  <c r="T310"/>
  <c r="BK329"/>
  <c r="J329"/>
  <c r="J105"/>
  <c r="P329"/>
  <c r="R329"/>
  <c r="T329"/>
  <c r="BK339"/>
  <c r="J339"/>
  <c r="J106"/>
  <c r="P339"/>
  <c r="R339"/>
  <c r="T339"/>
  <c r="BK345"/>
  <c r="J345"/>
  <c r="J108"/>
  <c r="P345"/>
  <c r="P344"/>
  <c r="R345"/>
  <c r="R344"/>
  <c r="T345"/>
  <c r="T344"/>
  <c r="BK351"/>
  <c r="J351"/>
  <c r="J110"/>
  <c r="P351"/>
  <c r="P350"/>
  <c r="R351"/>
  <c r="R350"/>
  <c r="T351"/>
  <c r="T350"/>
  <c i="2" r="BK436"/>
  <c r="J436"/>
  <c r="J108"/>
  <c i="3" r="BK272"/>
  <c r="J272"/>
  <c r="J101"/>
  <c i="6" r="BK306"/>
  <c r="J306"/>
  <c r="J102"/>
  <c i="7" r="BK321"/>
  <c r="J321"/>
  <c r="J103"/>
  <c i="8" r="BK215"/>
  <c r="J215"/>
  <c r="J98"/>
  <c i="3" r="BK317"/>
  <c r="J317"/>
  <c r="J107"/>
  <c r="BK319"/>
  <c r="J319"/>
  <c r="J108"/>
  <c i="4" r="BK299"/>
  <c r="J299"/>
  <c r="J107"/>
  <c i="6" r="BK355"/>
  <c r="J355"/>
  <c r="J109"/>
  <c i="7" r="BK380"/>
  <c r="J380"/>
  <c r="J111"/>
  <c i="8" r="BK299"/>
  <c r="J299"/>
  <c r="J103"/>
  <c r="BK342"/>
  <c r="J342"/>
  <c r="J111"/>
  <c i="2" r="BK245"/>
  <c r="J245"/>
  <c r="J98"/>
  <c r="BK438"/>
  <c r="J438"/>
  <c r="J109"/>
  <c i="8" r="BK344"/>
  <c r="J344"/>
  <c r="J112"/>
  <c i="9" r="BK219"/>
  <c r="J219"/>
  <c r="J98"/>
  <c i="2" r="BK383"/>
  <c r="J383"/>
  <c r="J102"/>
  <c i="3" r="BK215"/>
  <c r="J215"/>
  <c r="J98"/>
  <c i="4" r="BK257"/>
  <c r="J257"/>
  <c r="J101"/>
  <c r="BK301"/>
  <c r="J301"/>
  <c r="J108"/>
  <c i="5" r="BK291"/>
  <c r="J291"/>
  <c r="J101"/>
  <c r="BK338"/>
  <c r="J338"/>
  <c r="J107"/>
  <c r="BK340"/>
  <c r="J340"/>
  <c r="J108"/>
  <c i="6" r="BK353"/>
  <c r="J353"/>
  <c r="J108"/>
  <c i="7" r="BK224"/>
  <c r="J224"/>
  <c r="J98"/>
  <c r="BK382"/>
  <c r="J382"/>
  <c r="J112"/>
  <c i="9" r="BK310"/>
  <c r="J310"/>
  <c r="J103"/>
  <c r="BK356"/>
  <c r="J356"/>
  <c r="J111"/>
  <c r="BK358"/>
  <c r="J358"/>
  <c r="J112"/>
  <c r="BE153"/>
  <c r="BE159"/>
  <c r="BE173"/>
  <c r="BE179"/>
  <c r="BE189"/>
  <c r="BE192"/>
  <c r="BE223"/>
  <c r="BE225"/>
  <c r="BE228"/>
  <c r="BE233"/>
  <c r="BE241"/>
  <c r="BE243"/>
  <c r="BE247"/>
  <c r="BE264"/>
  <c r="BE265"/>
  <c r="BE266"/>
  <c r="BE284"/>
  <c r="BE285"/>
  <c r="BE286"/>
  <c r="BE287"/>
  <c r="BE289"/>
  <c r="BE290"/>
  <c r="BE292"/>
  <c r="BE300"/>
  <c r="BE308"/>
  <c r="BE315"/>
  <c r="BE321"/>
  <c r="BE328"/>
  <c r="BE330"/>
  <c r="BE342"/>
  <c r="BE354"/>
  <c r="E122"/>
  <c r="BE135"/>
  <c r="BE157"/>
  <c r="BE161"/>
  <c r="BE163"/>
  <c r="BE181"/>
  <c r="BE186"/>
  <c r="BE197"/>
  <c r="BE212"/>
  <c r="BE257"/>
  <c r="BE272"/>
  <c r="BE273"/>
  <c r="BE274"/>
  <c r="BE275"/>
  <c r="BE276"/>
  <c r="BE278"/>
  <c r="BE288"/>
  <c r="BE291"/>
  <c r="BE296"/>
  <c r="BE304"/>
  <c r="BE313"/>
  <c r="BE317"/>
  <c r="BE323"/>
  <c r="BE324"/>
  <c r="BE325"/>
  <c r="BE332"/>
  <c r="BE346"/>
  <c r="BE353"/>
  <c r="F91"/>
  <c r="J126"/>
  <c r="BE155"/>
  <c r="BE204"/>
  <c r="BE206"/>
  <c r="BE215"/>
  <c r="BE220"/>
  <c r="BE235"/>
  <c r="BE237"/>
  <c r="BE239"/>
  <c r="BE251"/>
  <c r="BE259"/>
  <c r="BE268"/>
  <c r="BE270"/>
  <c r="BE279"/>
  <c r="BE280"/>
  <c r="BE282"/>
  <c r="BE294"/>
  <c r="BE299"/>
  <c r="BE311"/>
  <c r="BE322"/>
  <c r="BE335"/>
  <c r="BE337"/>
  <c r="BE352"/>
  <c r="BE355"/>
  <c r="BE151"/>
  <c r="BE171"/>
  <c r="BE177"/>
  <c r="BE195"/>
  <c r="BE199"/>
  <c r="BE201"/>
  <c r="BE217"/>
  <c r="BE230"/>
  <c r="BE249"/>
  <c r="BE253"/>
  <c r="BE255"/>
  <c r="BE261"/>
  <c r="BE263"/>
  <c r="BE271"/>
  <c r="BE277"/>
  <c r="BE293"/>
  <c r="BE297"/>
  <c r="BE298"/>
  <c r="BE320"/>
  <c r="BE326"/>
  <c r="BE340"/>
  <c r="BE348"/>
  <c r="BE357"/>
  <c r="BE359"/>
  <c i="8" r="F129"/>
  <c r="BE135"/>
  <c r="BE158"/>
  <c r="BE162"/>
  <c r="BE180"/>
  <c r="BE182"/>
  <c r="BE216"/>
  <c r="BE219"/>
  <c r="BE221"/>
  <c r="BE234"/>
  <c r="BE251"/>
  <c r="BE255"/>
  <c r="BE259"/>
  <c r="BE263"/>
  <c r="BE264"/>
  <c r="BE266"/>
  <c r="BE277"/>
  <c r="BE279"/>
  <c r="BE282"/>
  <c r="BE283"/>
  <c r="BE287"/>
  <c r="BE288"/>
  <c r="BE309"/>
  <c r="BE332"/>
  <c r="BE334"/>
  <c r="BE340"/>
  <c r="BE341"/>
  <c r="BE343"/>
  <c r="BE345"/>
  <c r="E84"/>
  <c r="BE154"/>
  <c r="BE156"/>
  <c r="BE164"/>
  <c r="BE192"/>
  <c r="BE211"/>
  <c r="BE224"/>
  <c r="BE236"/>
  <c r="BE246"/>
  <c r="BE247"/>
  <c r="BE253"/>
  <c r="BE265"/>
  <c r="BE270"/>
  <c r="BE271"/>
  <c r="BE276"/>
  <c r="BE278"/>
  <c r="BE280"/>
  <c r="BE306"/>
  <c r="BE307"/>
  <c r="BE308"/>
  <c r="BE312"/>
  <c r="BE314"/>
  <c r="BE323"/>
  <c r="BE328"/>
  <c r="BE338"/>
  <c r="BE339"/>
  <c i="7" r="J369"/>
  <c r="J108"/>
  <c i="8" r="BE160"/>
  <c r="BE174"/>
  <c r="BE198"/>
  <c r="BE201"/>
  <c r="BE203"/>
  <c r="BE208"/>
  <c r="BE213"/>
  <c r="BE229"/>
  <c r="BE232"/>
  <c r="BE268"/>
  <c r="BE274"/>
  <c r="BE281"/>
  <c r="BE284"/>
  <c r="BE304"/>
  <c r="BE310"/>
  <c r="BE318"/>
  <c r="BE326"/>
  <c r="J88"/>
  <c r="BE166"/>
  <c r="BE176"/>
  <c r="BE184"/>
  <c r="BE189"/>
  <c r="BE195"/>
  <c r="BE226"/>
  <c r="BE240"/>
  <c r="BE242"/>
  <c r="BE244"/>
  <c r="BE248"/>
  <c r="BE249"/>
  <c r="BE256"/>
  <c r="BE257"/>
  <c r="BE258"/>
  <c r="BE261"/>
  <c r="BE267"/>
  <c r="BE269"/>
  <c r="BE272"/>
  <c r="BE285"/>
  <c r="BE286"/>
  <c r="BE289"/>
  <c r="BE293"/>
  <c r="BE297"/>
  <c r="BE300"/>
  <c r="BE305"/>
  <c r="BE321"/>
  <c i="6" r="BK130"/>
  <c r="J130"/>
  <c r="J96"/>
  <c i="7" r="J88"/>
  <c r="F129"/>
  <c r="BE135"/>
  <c r="BE154"/>
  <c r="BE156"/>
  <c r="BE172"/>
  <c r="BE180"/>
  <c r="BE186"/>
  <c r="BE197"/>
  <c r="BE206"/>
  <c r="BE209"/>
  <c r="BE220"/>
  <c r="BE222"/>
  <c r="BE225"/>
  <c r="BE230"/>
  <c r="BE233"/>
  <c r="BE240"/>
  <c r="BE244"/>
  <c r="BE250"/>
  <c r="BE257"/>
  <c r="BE260"/>
  <c r="BE266"/>
  <c r="BE272"/>
  <c r="BE274"/>
  <c r="BE275"/>
  <c r="BE278"/>
  <c r="BE286"/>
  <c r="BE326"/>
  <c r="BE328"/>
  <c r="BE332"/>
  <c r="BE337"/>
  <c r="BE343"/>
  <c r="BE346"/>
  <c r="BE348"/>
  <c r="BE353"/>
  <c r="BE357"/>
  <c r="BE359"/>
  <c r="BE361"/>
  <c r="BE366"/>
  <c r="BE370"/>
  <c r="BE379"/>
  <c r="BE381"/>
  <c r="BE158"/>
  <c r="BE174"/>
  <c r="BE178"/>
  <c r="BE204"/>
  <c r="BE248"/>
  <c r="BE259"/>
  <c r="BE280"/>
  <c r="BE282"/>
  <c r="BE283"/>
  <c r="BE288"/>
  <c r="BE291"/>
  <c r="BE294"/>
  <c r="BE302"/>
  <c r="BE303"/>
  <c r="BE305"/>
  <c r="BE307"/>
  <c r="BE308"/>
  <c r="BE310"/>
  <c r="BE315"/>
  <c r="BE333"/>
  <c r="BE334"/>
  <c r="BE355"/>
  <c r="BE364"/>
  <c r="BE372"/>
  <c r="BE376"/>
  <c r="E84"/>
  <c r="BE152"/>
  <c r="BE160"/>
  <c r="BE162"/>
  <c r="BE164"/>
  <c r="BE182"/>
  <c r="BE184"/>
  <c r="BE191"/>
  <c r="BE194"/>
  <c r="BE200"/>
  <c r="BE202"/>
  <c r="BE211"/>
  <c r="BE217"/>
  <c r="BE228"/>
  <c r="BE235"/>
  <c r="BE238"/>
  <c r="BE242"/>
  <c r="BE246"/>
  <c r="BE255"/>
  <c r="BE262"/>
  <c r="BE264"/>
  <c r="BE268"/>
  <c r="BE270"/>
  <c r="BE277"/>
  <c r="BE279"/>
  <c r="BE281"/>
  <c r="BE284"/>
  <c r="BE285"/>
  <c r="BE287"/>
  <c r="BE289"/>
  <c r="BE293"/>
  <c r="BE295"/>
  <c r="BE296"/>
  <c r="BE297"/>
  <c r="BE298"/>
  <c r="BE299"/>
  <c r="BE300"/>
  <c r="BE301"/>
  <c r="BE304"/>
  <c r="BE309"/>
  <c r="BE311"/>
  <c r="BE319"/>
  <c r="BE322"/>
  <c r="BE324"/>
  <c r="BE331"/>
  <c r="BE335"/>
  <c r="BE336"/>
  <c r="BE339"/>
  <c r="BE341"/>
  <c r="BE351"/>
  <c r="BE377"/>
  <c r="BE378"/>
  <c r="BE383"/>
  <c i="6" r="BE146"/>
  <c r="BE148"/>
  <c r="BE154"/>
  <c r="BE156"/>
  <c r="BE158"/>
  <c r="BE160"/>
  <c r="BE187"/>
  <c r="BE190"/>
  <c r="BE210"/>
  <c r="BE226"/>
  <c r="BE230"/>
  <c r="BE250"/>
  <c r="BE252"/>
  <c r="BE253"/>
  <c r="BE257"/>
  <c r="BE262"/>
  <c r="BE265"/>
  <c r="BE267"/>
  <c r="BE269"/>
  <c r="BE270"/>
  <c r="BE271"/>
  <c r="BE272"/>
  <c r="BE280"/>
  <c r="BE281"/>
  <c r="BE283"/>
  <c r="BE285"/>
  <c r="BE287"/>
  <c r="BE288"/>
  <c r="BE295"/>
  <c r="BE315"/>
  <c r="BE322"/>
  <c r="BE323"/>
  <c r="BE324"/>
  <c r="BE325"/>
  <c r="BE333"/>
  <c r="BE335"/>
  <c r="BE338"/>
  <c r="BE351"/>
  <c r="J88"/>
  <c r="E119"/>
  <c r="F126"/>
  <c r="BE193"/>
  <c r="BE195"/>
  <c r="BE200"/>
  <c r="BE203"/>
  <c r="BE205"/>
  <c r="BE208"/>
  <c r="BE220"/>
  <c r="BE228"/>
  <c r="BE233"/>
  <c r="BE238"/>
  <c r="BE240"/>
  <c r="BE242"/>
  <c r="BE243"/>
  <c r="BE245"/>
  <c r="BE249"/>
  <c r="BE261"/>
  <c r="BE263"/>
  <c r="BE264"/>
  <c r="BE268"/>
  <c r="BE274"/>
  <c r="BE275"/>
  <c r="BE279"/>
  <c r="BE291"/>
  <c r="BE294"/>
  <c r="BE303"/>
  <c r="BE309"/>
  <c r="BE331"/>
  <c r="BE352"/>
  <c r="BE354"/>
  <c r="BE132"/>
  <c r="BE150"/>
  <c r="BE168"/>
  <c r="BE174"/>
  <c r="BE176"/>
  <c r="BE212"/>
  <c r="BE222"/>
  <c r="BE244"/>
  <c r="BE259"/>
  <c r="BE266"/>
  <c r="BE276"/>
  <c r="BE277"/>
  <c r="BE290"/>
  <c r="BE292"/>
  <c r="BE293"/>
  <c r="BE297"/>
  <c r="BE304"/>
  <c r="BE307"/>
  <c r="BE311"/>
  <c r="BE319"/>
  <c r="BE326"/>
  <c r="BE327"/>
  <c r="BE329"/>
  <c r="BE345"/>
  <c r="BE152"/>
  <c r="BE166"/>
  <c r="BE172"/>
  <c r="BE181"/>
  <c r="BE184"/>
  <c r="BE218"/>
  <c r="BE224"/>
  <c r="BE235"/>
  <c r="BE246"/>
  <c r="BE247"/>
  <c r="BE248"/>
  <c r="BE251"/>
  <c r="BE255"/>
  <c r="BE273"/>
  <c r="BE278"/>
  <c r="BE289"/>
  <c r="BE296"/>
  <c r="BE299"/>
  <c r="BE301"/>
  <c r="BE313"/>
  <c r="BE317"/>
  <c r="BE340"/>
  <c r="BE343"/>
  <c r="BE349"/>
  <c r="BE350"/>
  <c r="BE356"/>
  <c i="5" r="J88"/>
  <c r="BE157"/>
  <c r="BE161"/>
  <c r="BE163"/>
  <c r="BE165"/>
  <c r="BE182"/>
  <c r="BE186"/>
  <c r="BE199"/>
  <c r="BE227"/>
  <c r="BE262"/>
  <c r="BE267"/>
  <c r="BE289"/>
  <c r="BE292"/>
  <c r="BE318"/>
  <c r="BE323"/>
  <c r="BE328"/>
  <c r="BE335"/>
  <c r="E84"/>
  <c r="BE155"/>
  <c r="BE174"/>
  <c r="BE176"/>
  <c r="BE184"/>
  <c r="BE188"/>
  <c r="BE222"/>
  <c r="BE229"/>
  <c r="BE245"/>
  <c r="BE247"/>
  <c r="BE254"/>
  <c r="BE257"/>
  <c r="BE261"/>
  <c r="BE270"/>
  <c r="BE271"/>
  <c r="BE272"/>
  <c r="BE273"/>
  <c r="BE274"/>
  <c r="BE282"/>
  <c r="BE283"/>
  <c r="BE298"/>
  <c r="BE300"/>
  <c r="BE312"/>
  <c r="BE325"/>
  <c r="BE334"/>
  <c r="BE337"/>
  <c r="F125"/>
  <c r="BE131"/>
  <c r="BE149"/>
  <c r="BE151"/>
  <c r="BE153"/>
  <c r="BE167"/>
  <c r="BE180"/>
  <c r="BE193"/>
  <c r="BE208"/>
  <c r="BE211"/>
  <c r="BE213"/>
  <c r="BE219"/>
  <c r="BE237"/>
  <c r="BE239"/>
  <c r="BE241"/>
  <c r="BE249"/>
  <c r="BE263"/>
  <c r="BE264"/>
  <c r="BE276"/>
  <c r="BE280"/>
  <c r="BE286"/>
  <c r="BE288"/>
  <c r="BE294"/>
  <c r="BE308"/>
  <c r="BE330"/>
  <c r="BE336"/>
  <c r="BE159"/>
  <c r="BE196"/>
  <c r="BE202"/>
  <c r="BE204"/>
  <c r="BE206"/>
  <c r="BE224"/>
  <c r="BE231"/>
  <c r="BE243"/>
  <c r="BE251"/>
  <c r="BE259"/>
  <c r="BE265"/>
  <c r="BE269"/>
  <c r="BE275"/>
  <c r="BE277"/>
  <c r="BE278"/>
  <c r="BE284"/>
  <c r="BE285"/>
  <c r="BE296"/>
  <c r="BE303"/>
  <c r="BE304"/>
  <c r="BE305"/>
  <c r="BE306"/>
  <c r="BE307"/>
  <c r="BE310"/>
  <c r="BE314"/>
  <c r="BE321"/>
  <c r="BE339"/>
  <c r="BE341"/>
  <c i="4" r="E84"/>
  <c r="J88"/>
  <c r="BE131"/>
  <c r="BE149"/>
  <c r="BE165"/>
  <c r="BE175"/>
  <c r="BE180"/>
  <c r="BE186"/>
  <c r="BE202"/>
  <c r="BE207"/>
  <c r="BE209"/>
  <c r="BE226"/>
  <c r="BE240"/>
  <c r="BE241"/>
  <c r="BE246"/>
  <c r="BE265"/>
  <c r="BE268"/>
  <c r="BE273"/>
  <c r="BE275"/>
  <c r="BE277"/>
  <c r="BE289"/>
  <c r="F91"/>
  <c r="BE147"/>
  <c r="BE155"/>
  <c r="BE159"/>
  <c r="BE167"/>
  <c r="BE171"/>
  <c r="BE189"/>
  <c r="BE194"/>
  <c r="BE199"/>
  <c r="BE213"/>
  <c r="BE215"/>
  <c r="BE225"/>
  <c r="BE227"/>
  <c r="BE233"/>
  <c r="BE235"/>
  <c r="BE237"/>
  <c r="BE238"/>
  <c r="BE242"/>
  <c r="BE243"/>
  <c r="BE249"/>
  <c r="BE250"/>
  <c r="BE251"/>
  <c r="BE252"/>
  <c r="BE262"/>
  <c r="BE297"/>
  <c r="BE298"/>
  <c i="3" r="BK129"/>
  <c r="J129"/>
  <c r="J96"/>
  <c i="4" r="BE151"/>
  <c r="BE153"/>
  <c r="BE157"/>
  <c r="BE173"/>
  <c r="BE183"/>
  <c r="BE192"/>
  <c r="BE204"/>
  <c r="BE217"/>
  <c r="BE221"/>
  <c r="BE223"/>
  <c r="BE229"/>
  <c r="BE231"/>
  <c r="BE236"/>
  <c r="BE248"/>
  <c r="BE254"/>
  <c r="BE255"/>
  <c r="BE258"/>
  <c r="BE263"/>
  <c r="BE264"/>
  <c r="BE266"/>
  <c r="BE270"/>
  <c r="BE271"/>
  <c r="BE291"/>
  <c r="BE295"/>
  <c r="BE239"/>
  <c r="BE244"/>
  <c r="BE281"/>
  <c r="BE284"/>
  <c r="BE286"/>
  <c r="BE296"/>
  <c r="BE300"/>
  <c r="BE302"/>
  <c i="3" r="J88"/>
  <c r="E118"/>
  <c r="BE157"/>
  <c r="BE185"/>
  <c r="BE195"/>
  <c r="BE219"/>
  <c r="BE223"/>
  <c r="BE225"/>
  <c r="BE227"/>
  <c r="BE240"/>
  <c r="BE241"/>
  <c r="BE242"/>
  <c r="BE250"/>
  <c r="BE251"/>
  <c r="BE254"/>
  <c r="BE255"/>
  <c r="BE258"/>
  <c r="BE263"/>
  <c r="BE270"/>
  <c r="BE273"/>
  <c r="BE291"/>
  <c r="BE297"/>
  <c r="BE309"/>
  <c r="BE145"/>
  <c r="BE155"/>
  <c r="BE163"/>
  <c r="BE177"/>
  <c r="BE182"/>
  <c r="BE193"/>
  <c r="BE197"/>
  <c r="BE200"/>
  <c r="BE208"/>
  <c r="BE213"/>
  <c r="BE216"/>
  <c r="BE229"/>
  <c r="BE238"/>
  <c r="BE244"/>
  <c r="BE248"/>
  <c r="BE259"/>
  <c r="BE265"/>
  <c r="BE266"/>
  <c r="BE283"/>
  <c r="BE284"/>
  <c r="BE285"/>
  <c r="BE290"/>
  <c r="BE293"/>
  <c r="BE304"/>
  <c r="BE307"/>
  <c r="BE314"/>
  <c r="F125"/>
  <c r="BE131"/>
  <c r="BE149"/>
  <c r="BE165"/>
  <c r="BE171"/>
  <c r="BE173"/>
  <c r="BE175"/>
  <c r="BE188"/>
  <c r="BE191"/>
  <c r="BE211"/>
  <c r="BE252"/>
  <c r="BE253"/>
  <c r="BE257"/>
  <c r="BE264"/>
  <c r="BE269"/>
  <c r="BE286"/>
  <c r="BE295"/>
  <c r="BE313"/>
  <c r="BE318"/>
  <c r="BE320"/>
  <c r="BE147"/>
  <c r="BE151"/>
  <c r="BE153"/>
  <c r="BE169"/>
  <c r="BE202"/>
  <c r="BE221"/>
  <c r="BE231"/>
  <c r="BE236"/>
  <c r="BE246"/>
  <c r="BE256"/>
  <c r="BE261"/>
  <c r="BE267"/>
  <c r="BE275"/>
  <c r="BE277"/>
  <c r="BE279"/>
  <c r="BE282"/>
  <c r="BE288"/>
  <c r="BE299"/>
  <c r="BE302"/>
  <c r="BE315"/>
  <c r="BE316"/>
  <c i="2" r="BE155"/>
  <c r="BE159"/>
  <c r="BE167"/>
  <c r="BE171"/>
  <c r="BE179"/>
  <c r="BE189"/>
  <c r="BE209"/>
  <c r="BE246"/>
  <c r="BE269"/>
  <c r="BE290"/>
  <c r="BE303"/>
  <c r="BE304"/>
  <c r="BE311"/>
  <c r="BE313"/>
  <c r="BE314"/>
  <c r="BE316"/>
  <c r="BE317"/>
  <c r="BE319"/>
  <c r="BE321"/>
  <c r="BE338"/>
  <c r="BE344"/>
  <c r="BE345"/>
  <c r="BE348"/>
  <c r="BE353"/>
  <c r="BE364"/>
  <c r="BE366"/>
  <c r="BE373"/>
  <c r="BE374"/>
  <c r="BE375"/>
  <c r="BE384"/>
  <c r="BE392"/>
  <c r="BE394"/>
  <c r="BE402"/>
  <c r="E84"/>
  <c r="F91"/>
  <c r="BE173"/>
  <c r="BE201"/>
  <c r="BE224"/>
  <c r="BE226"/>
  <c r="BE232"/>
  <c r="BE235"/>
  <c r="BE237"/>
  <c r="BE239"/>
  <c r="BE241"/>
  <c r="BE243"/>
  <c r="BE299"/>
  <c r="BE306"/>
  <c r="BE318"/>
  <c r="BE327"/>
  <c r="BE331"/>
  <c r="BE332"/>
  <c r="BE333"/>
  <c r="BE339"/>
  <c r="BE343"/>
  <c r="BE355"/>
  <c r="BE356"/>
  <c r="BE363"/>
  <c r="BE371"/>
  <c r="BE380"/>
  <c r="BE386"/>
  <c r="BE388"/>
  <c r="BE396"/>
  <c r="BE400"/>
  <c r="BE407"/>
  <c r="BE408"/>
  <c r="BE132"/>
  <c r="BE163"/>
  <c r="BE169"/>
  <c r="BE175"/>
  <c r="BE187"/>
  <c r="BE193"/>
  <c r="BE195"/>
  <c r="BE197"/>
  <c r="BE215"/>
  <c r="BE217"/>
  <c r="BE219"/>
  <c r="BE221"/>
  <c r="BE248"/>
  <c r="BE258"/>
  <c r="BE271"/>
  <c r="BE275"/>
  <c r="BE279"/>
  <c r="BE281"/>
  <c r="BE285"/>
  <c r="BE288"/>
  <c r="BE295"/>
  <c r="BE297"/>
  <c r="BE302"/>
  <c r="BE305"/>
  <c r="BE307"/>
  <c r="BE308"/>
  <c r="BE312"/>
  <c r="BE315"/>
  <c r="BE325"/>
  <c r="BE329"/>
  <c r="BE334"/>
  <c r="BE335"/>
  <c r="BE337"/>
  <c r="BE341"/>
  <c r="BE349"/>
  <c r="BE350"/>
  <c r="BE351"/>
  <c r="BE357"/>
  <c r="BE358"/>
  <c r="BE360"/>
  <c r="BE362"/>
  <c r="BE370"/>
  <c r="BE372"/>
  <c r="BE377"/>
  <c r="BE378"/>
  <c r="BE405"/>
  <c r="BE406"/>
  <c r="BE414"/>
  <c r="BE418"/>
  <c r="BE421"/>
  <c r="BE428"/>
  <c r="BE434"/>
  <c r="BE435"/>
  <c r="BE437"/>
  <c r="BE439"/>
  <c r="J88"/>
  <c r="BE134"/>
  <c r="BE165"/>
  <c r="BE199"/>
  <c r="BE206"/>
  <c r="BE212"/>
  <c r="BE250"/>
  <c r="BE260"/>
  <c r="BE265"/>
  <c r="BE293"/>
  <c r="BE300"/>
  <c r="BE309"/>
  <c r="BE310"/>
  <c r="BE323"/>
  <c r="BE336"/>
  <c r="BE340"/>
  <c r="BE342"/>
  <c r="BE346"/>
  <c r="BE347"/>
  <c r="BE352"/>
  <c r="BE354"/>
  <c r="BE359"/>
  <c r="BE361"/>
  <c r="BE368"/>
  <c r="BE369"/>
  <c r="BE376"/>
  <c r="BE381"/>
  <c r="BE390"/>
  <c r="BE398"/>
  <c r="BE409"/>
  <c r="BE410"/>
  <c r="BE412"/>
  <c r="BE416"/>
  <c r="BE423"/>
  <c r="BE426"/>
  <c r="BE432"/>
  <c r="BE433"/>
  <c r="F36"/>
  <c i="1" r="BC95"/>
  <c i="3" r="F37"/>
  <c i="1" r="BD96"/>
  <c i="3" r="F36"/>
  <c i="1" r="BC96"/>
  <c i="4" r="J34"/>
  <c i="1" r="AW97"/>
  <c i="4" r="F35"/>
  <c i="1" r="BB97"/>
  <c i="5" r="F35"/>
  <c i="1" r="BB98"/>
  <c i="6" r="F36"/>
  <c i="1" r="BC99"/>
  <c i="7" r="F35"/>
  <c i="1" r="BB100"/>
  <c i="8" r="F36"/>
  <c i="1" r="BC101"/>
  <c i="9" r="F35"/>
  <c i="1" r="BB102"/>
  <c i="9" r="F37"/>
  <c i="1" r="BD102"/>
  <c i="2" r="J34"/>
  <c i="1" r="AW95"/>
  <c i="3" r="J34"/>
  <c i="1" r="AW96"/>
  <c i="4" r="F34"/>
  <c i="1" r="BA97"/>
  <c i="5" r="J34"/>
  <c i="1" r="AW98"/>
  <c i="6" r="F35"/>
  <c i="1" r="BB99"/>
  <c i="7" r="J34"/>
  <c i="1" r="AW100"/>
  <c i="8" r="J34"/>
  <c i="1" r="AW101"/>
  <c i="9" r="J34"/>
  <c i="1" r="AW102"/>
  <c i="2" r="F37"/>
  <c i="1" r="BD95"/>
  <c i="2" r="F35"/>
  <c i="1" r="BB95"/>
  <c i="4" r="F37"/>
  <c i="1" r="BD97"/>
  <c i="5" r="F34"/>
  <c i="1" r="BA98"/>
  <c i="6" r="J34"/>
  <c i="1" r="AW99"/>
  <c i="7" r="F37"/>
  <c i="1" r="BD100"/>
  <c i="8" r="F35"/>
  <c i="1" r="BB101"/>
  <c i="9" r="F34"/>
  <c i="1" r="BA102"/>
  <c i="2" r="F34"/>
  <c i="1" r="BA95"/>
  <c i="3" r="F34"/>
  <c i="1" r="BA96"/>
  <c i="3" r="F35"/>
  <c i="1" r="BB96"/>
  <c i="4" r="F36"/>
  <c i="1" r="BC97"/>
  <c i="5" r="F37"/>
  <c i="1" r="BD98"/>
  <c i="5" r="F36"/>
  <c i="1" r="BC98"/>
  <c i="6" r="F34"/>
  <c i="1" r="BA99"/>
  <c i="6" r="F37"/>
  <c i="1" r="BD99"/>
  <c i="7" r="F34"/>
  <c i="1" r="BA100"/>
  <c i="7" r="F36"/>
  <c i="1" r="BC100"/>
  <c i="8" r="F34"/>
  <c i="1" r="BA101"/>
  <c i="8" r="F37"/>
  <c i="1" r="BD101"/>
  <c i="9" r="F36"/>
  <c i="1" r="BC102"/>
  <c i="6" l="1" r="P130"/>
  <c r="P129"/>
  <c i="1" r="AU99"/>
  <c i="4" r="T129"/>
  <c r="T128"/>
  <c i="2" r="R130"/>
  <c r="R129"/>
  <c i="9" r="BK133"/>
  <c r="J133"/>
  <c r="J96"/>
  <c i="7" r="P133"/>
  <c r="P132"/>
  <c i="1" r="AU100"/>
  <c i="3" r="P129"/>
  <c r="P128"/>
  <c i="1" r="AU96"/>
  <c i="8" r="R133"/>
  <c r="R132"/>
  <c i="5" r="T129"/>
  <c r="T128"/>
  <c i="2" r="T130"/>
  <c r="T129"/>
  <c i="5" r="P129"/>
  <c r="P128"/>
  <c i="1" r="AU98"/>
  <c i="9" r="T133"/>
  <c r="T132"/>
  <c i="5" r="R129"/>
  <c r="R128"/>
  <c i="9" r="R133"/>
  <c r="R132"/>
  <c i="6" r="R130"/>
  <c r="R129"/>
  <c i="4" r="P129"/>
  <c r="P128"/>
  <c i="1" r="AU97"/>
  <c i="8" r="P133"/>
  <c r="P132"/>
  <c i="1" r="AU101"/>
  <c i="4" r="R129"/>
  <c r="R128"/>
  <c i="7" r="R133"/>
  <c r="R132"/>
  <c i="3" r="T129"/>
  <c r="T128"/>
  <c i="8" r="T133"/>
  <c r="T132"/>
  <c i="6" r="T130"/>
  <c r="T129"/>
  <c i="2" r="P130"/>
  <c r="P129"/>
  <c i="1" r="AU95"/>
  <c i="7" r="T133"/>
  <c r="T132"/>
  <c i="3" r="R129"/>
  <c r="R128"/>
  <c i="9" r="P133"/>
  <c r="P132"/>
  <c i="1" r="AU102"/>
  <c i="2" r="BK430"/>
  <c r="J430"/>
  <c r="J106"/>
  <c i="7" r="BK374"/>
  <c r="J374"/>
  <c r="J109"/>
  <c i="8" r="BK133"/>
  <c r="J133"/>
  <c r="J96"/>
  <c r="BK336"/>
  <c r="J336"/>
  <c r="J109"/>
  <c i="3" r="BK311"/>
  <c r="J311"/>
  <c r="J105"/>
  <c i="7" r="BK133"/>
  <c r="J133"/>
  <c r="J96"/>
  <c i="8" r="BK330"/>
  <c r="J330"/>
  <c r="J107"/>
  <c i="2" r="BK130"/>
  <c r="J130"/>
  <c r="J96"/>
  <c i="4" r="BK129"/>
  <c r="J129"/>
  <c r="J96"/>
  <c i="5" r="BK129"/>
  <c i="9" r="J134"/>
  <c r="J97"/>
  <c i="4" r="BK293"/>
  <c r="J293"/>
  <c r="J105"/>
  <c i="5" r="BK332"/>
  <c r="J332"/>
  <c r="J105"/>
  <c i="6" r="BK347"/>
  <c r="J347"/>
  <c r="J106"/>
  <c i="9" r="BK344"/>
  <c r="J344"/>
  <c r="J107"/>
  <c r="BK350"/>
  <c r="J350"/>
  <c r="J109"/>
  <c i="6" r="BK129"/>
  <c r="J129"/>
  <c i="3" r="BK128"/>
  <c r="J128"/>
  <c i="2" r="F33"/>
  <c i="1" r="AZ95"/>
  <c i="5" r="F33"/>
  <c i="1" r="AZ98"/>
  <c i="6" r="J30"/>
  <c i="1" r="AG99"/>
  <c i="7" r="J33"/>
  <c i="1" r="AV100"/>
  <c r="AT100"/>
  <c i="9" r="J33"/>
  <c i="1" r="AV102"/>
  <c r="AT102"/>
  <c i="2" r="J33"/>
  <c i="1" r="AV95"/>
  <c r="AT95"/>
  <c i="5" r="J33"/>
  <c i="1" r="AV98"/>
  <c r="AT98"/>
  <c i="7" r="F33"/>
  <c i="1" r="AZ100"/>
  <c i="9" r="F33"/>
  <c i="1" r="AZ102"/>
  <c i="3" r="F33"/>
  <c i="1" r="AZ96"/>
  <c i="3" r="J30"/>
  <c i="1" r="AG96"/>
  <c i="4" r="F33"/>
  <c i="1" r="AZ97"/>
  <c i="6" r="J33"/>
  <c i="1" r="AV99"/>
  <c r="AT99"/>
  <c i="8" r="F33"/>
  <c i="1" r="AZ101"/>
  <c r="BD94"/>
  <c r="W33"/>
  <c r="BC94"/>
  <c r="W32"/>
  <c i="3" r="J33"/>
  <c i="1" r="AV96"/>
  <c r="AT96"/>
  <c i="4" r="J33"/>
  <c i="1" r="AV97"/>
  <c r="AT97"/>
  <c i="6" r="F33"/>
  <c i="1" r="AZ99"/>
  <c i="8" r="J33"/>
  <c i="1" r="AV101"/>
  <c r="AT101"/>
  <c r="BA94"/>
  <c r="W30"/>
  <c r="BB94"/>
  <c r="W31"/>
  <c i="5" l="1" r="BK128"/>
  <c r="J128"/>
  <c i="8" r="BK132"/>
  <c r="J132"/>
  <c i="7" r="BK132"/>
  <c r="J132"/>
  <c r="J95"/>
  <c i="5" r="J129"/>
  <c r="J96"/>
  <c i="2" r="BK129"/>
  <c r="J129"/>
  <c i="4" r="BK128"/>
  <c r="J128"/>
  <c r="J95"/>
  <c i="9" r="BK132"/>
  <c r="J132"/>
  <c r="J95"/>
  <c i="1" r="AN99"/>
  <c i="6" r="J95"/>
  <c r="J39"/>
  <c i="1" r="AN96"/>
  <c i="3" r="J95"/>
  <c r="J39"/>
  <c i="5" r="J30"/>
  <c i="1" r="AG98"/>
  <c i="2" r="J30"/>
  <c i="1" r="AG95"/>
  <c r="AW94"/>
  <c r="AK30"/>
  <c r="AU94"/>
  <c r="AY94"/>
  <c i="8" r="J30"/>
  <c i="1" r="AG101"/>
  <c r="AZ94"/>
  <c r="W29"/>
  <c r="AX94"/>
  <c i="5" l="1" r="J39"/>
  <c i="8" r="J39"/>
  <c i="2" r="J39"/>
  <c i="5" r="J95"/>
  <c i="2" r="J95"/>
  <c i="8" r="J95"/>
  <c i="1" r="AN95"/>
  <c r="AN98"/>
  <c r="AN101"/>
  <c i="9" r="J30"/>
  <c i="1" r="AG102"/>
  <c i="7" r="J30"/>
  <c i="1" r="AG100"/>
  <c r="AN100"/>
  <c r="AV94"/>
  <c r="AK29"/>
  <c i="4" r="J30"/>
  <c i="1" r="AG97"/>
  <c i="7" l="1" r="J39"/>
  <c i="4" r="J39"/>
  <c i="9" r="J39"/>
  <c i="1" r="AN102"/>
  <c r="AN97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<sst xmlns="http://schemas.openxmlformats.org/spreadsheetml/2006/main">
  <si>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</si>
  <si>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</si>
  <si>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</si>
  <si>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</si>
  <si>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</si>
  <si>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{e22456b7-b8e7-486f-9e47-1212623f7cb8}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</si>
  <si>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</si>
  <si>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</si>
  <si>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</si>
  <si>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</si>
  <si>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</si>
  <si>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</si>
  <si>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</si>
  <si>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</si>
  <si>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</si>
  <si>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</si>
  <si>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</si>
  <si>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Bakov nad Jizerou, oprava vodovodu a kanalizace</t>
  </si>
  <si>
    <t>KSO:</t>
  </si>
  <si>
    <t>827</t>
  </si>
  <si>
    <t>CC-CZ:</t>
  </si>
  <si>
    <t>222</t>
  </si>
  <si>
    <t>Místo:</t>
  </si>
  <si>
    <t>Bakov nad Jizerou</t>
  </si>
  <si>
    <t>Datum:</t>
  </si>
  <si>
    <t>5. 8. 2022</t>
  </si>
  <si>
    <t>CZ-CPV:</t>
  </si>
  <si>
    <t>45231300-8</t>
  </si>
  <si>
    <t>CZ-CPA:</t>
  </si>
  <si>
    <t>42.21.11</t>
  </si>
  <si>
    <t>Zadavatel:</t>
  </si>
  <si>
    <t>IČ:</t>
  </si>
  <si>
    <t>46356983</t>
  </si>
  <si>
    <t>Vodovody a kanalizace Mladá Boleslav, a.s.</t>
  </si>
  <si>
    <t>DIČ:</t>
  </si>
  <si>
    <t>CZ46356983</t>
  </si>
  <si>
    <t>Uchazeč:</t>
  </si>
  <si>
    <t>Vyplň údaj</t>
  </si>
  <si>
    <t>Projektant:</t>
  </si>
  <si>
    <t>49297945</t>
  </si>
  <si>
    <t>Ing. Petr Čepický</t>
  </si>
  <si>
    <t>CZ7003153432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</si>
  <si>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</si>
  <si>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</si>
  <si>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</si>
  <si>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</si>
  <si>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</si>
  <si>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</si>
  <si>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</si>
  <si>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</si>
  <si>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</si>
  <si>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</si>
  <si>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</si>
  <si>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</si>
  <si>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</si>
  <si>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</si>
  <si>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</si>
  <si>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</si>
  <si>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</si>
  <si>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</si>
  <si>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</si>
  <si>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</si>
  <si>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</si>
  <si>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</si>
  <si>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</si>
  <si>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</si>
  <si>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</si>
  <si>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</si>
  <si>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</si>
  <si>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</si>
  <si>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</si>
  <si>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</si>
  <si>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</si>
  <si>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</si>
  <si>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</si>
  <si>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</si>
  <si>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</si>
  <si>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</si>
  <si>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</si>
  <si>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</si>
  <si>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</si>
  <si>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</si>
  <si>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</si>
  <si>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</si>
  <si>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</si>
  <si>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</si>
  <si>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</si>
  <si>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</si>
  <si>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</si>
  <si>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</si>
  <si>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2125-1</t>
  </si>
  <si>
    <t>IO 01-Vodovodní řad A-5. května</t>
  </si>
  <si>
    <t>ING</t>
  </si>
  <si>
    <t>1</t>
  </si>
  <si>
    <t>{dc7b486e-91f7-4c49-9867-b1a0e720cca8}</t>
  </si>
  <si>
    <t>827 13 33</t>
  </si>
  <si>
    <t>2</t>
  </si>
  <si>
    <t>2125-2</t>
  </si>
  <si>
    <t>IO 02.1-Vodovodní řad B-Havlíčkova</t>
  </si>
  <si>
    <t>{7ca92e45-db74-4759-85c7-0c0205021364}</t>
  </si>
  <si>
    <t>2125-3</t>
  </si>
  <si>
    <t>IO 03.1-Vodovodní řad C-Smetanova</t>
  </si>
  <si>
    <t>{f83c8237-f3f4-4b83-b92c-37a3a2923af7}</t>
  </si>
  <si>
    <t>2125-4</t>
  </si>
  <si>
    <t>IO 04.1-Vodovodní řad D-Nerudova</t>
  </si>
  <si>
    <t>{c098650b-6535-488f-8b8e-19edee230a45}</t>
  </si>
  <si>
    <t>2125-5</t>
  </si>
  <si>
    <t>IO 05-Vodovodní řad E, F-Macharova</t>
  </si>
  <si>
    <t>{ceecfd49-71bd-4981-83d9-70c6e4e76a18}</t>
  </si>
  <si>
    <t>2125-6</t>
  </si>
  <si>
    <t>IO 02.2-Kanalizační stoka S1-Havlíčkova</t>
  </si>
  <si>
    <t>{d81568a5-ec66-4cf3-924e-89322bfd5010}</t>
  </si>
  <si>
    <t>827 13 53</t>
  </si>
  <si>
    <t>2125-7</t>
  </si>
  <si>
    <t>IO 03.2-Kanalizační stoka S2-Smetanova</t>
  </si>
  <si>
    <t>{eabee935-7da8-4210-b677-c37dab39e591}</t>
  </si>
  <si>
    <t>2125-8</t>
  </si>
  <si>
    <t>IO 04.2-Kanalizační stoka S3-Nerudova</t>
  </si>
  <si>
    <t>{2a2b52ba-6c2a-4d36-bdfb-393c851ec46b}</t>
  </si>
  <si>
    <t>DEL100_Ž1</t>
  </si>
  <si>
    <t>40,15</t>
  </si>
  <si>
    <t>DEL100_Ž3</t>
  </si>
  <si>
    <t>182,87</t>
  </si>
  <si>
    <t>KRYCÍ LIST SOUPISU PRACÍ</t>
  </si>
  <si>
    <t>DEL100_N2</t>
  </si>
  <si>
    <t>6,73</t>
  </si>
  <si>
    <t>DEL100_D4</t>
  </si>
  <si>
    <t>3,05</t>
  </si>
  <si>
    <t>DEL100_CE</t>
  </si>
  <si>
    <t>232,8</t>
  </si>
  <si>
    <t>DEL3250_Ž3</t>
  </si>
  <si>
    <t>22,1</t>
  </si>
  <si>
    <t>Objekt:</t>
  </si>
  <si>
    <t>DEL3250_CE</t>
  </si>
  <si>
    <t>2125-1 - IO 01-Vodovodní řad A-5. května</t>
  </si>
  <si>
    <t>KUB100_Ž1</t>
  </si>
  <si>
    <t>58,06</t>
  </si>
  <si>
    <t>KUB100_Ž3</t>
  </si>
  <si>
    <t>295,74</t>
  </si>
  <si>
    <t>22221</t>
  </si>
  <si>
    <t>KUB100_N2</t>
  </si>
  <si>
    <t>9,08</t>
  </si>
  <si>
    <t>KUB100_D4</t>
  </si>
  <si>
    <t>3,75</t>
  </si>
  <si>
    <t>42.21.22</t>
  </si>
  <si>
    <t>KUB100_CE</t>
  </si>
  <si>
    <t>366,63</t>
  </si>
  <si>
    <t>PRUMHL100</t>
  </si>
  <si>
    <t>1,75</t>
  </si>
  <si>
    <t>KUB3250_Ž3</t>
  </si>
  <si>
    <t>30,94</t>
  </si>
  <si>
    <t>ODSTRPODK_Ž1</t>
  </si>
  <si>
    <t>36,135</t>
  </si>
  <si>
    <t>ODSTRPODK_Ž3</t>
  </si>
  <si>
    <t>182,263</t>
  </si>
  <si>
    <t>ODSTRPODK_D4</t>
  </si>
  <si>
    <t>2,745</t>
  </si>
  <si>
    <t>ODSTRPODK_CE</t>
  </si>
  <si>
    <t>221,143</t>
  </si>
  <si>
    <t>ODSTRZÁM_Ž1</t>
  </si>
  <si>
    <t>263,865</t>
  </si>
  <si>
    <t>ODSTRRÝH_Ž1</t>
  </si>
  <si>
    <t>ODSTRRÝH_Ž3</t>
  </si>
  <si>
    <t>ODSTRRÝH_CE</t>
  </si>
  <si>
    <t>218,398</t>
  </si>
  <si>
    <t>OBRUBSIL_ZPĚT</t>
  </si>
  <si>
    <t>1,9</t>
  </si>
  <si>
    <t>OBRUBCHOD_ZPĚT</t>
  </si>
  <si>
    <t>ZAJPOTR200</t>
  </si>
  <si>
    <t>5,4</t>
  </si>
  <si>
    <t>ZAJKAB3</t>
  </si>
  <si>
    <t>0,9</t>
  </si>
  <si>
    <t>ORNIC200_RÝH</t>
  </si>
  <si>
    <t>6,057</t>
  </si>
  <si>
    <t>ORNIC200_CE</t>
  </si>
  <si>
    <t>26,247</t>
  </si>
  <si>
    <t>VYKOP_Z</t>
  </si>
  <si>
    <t>200,151</t>
  </si>
  <si>
    <t>VYKOP_N</t>
  </si>
  <si>
    <t>7,869</t>
  </si>
  <si>
    <t>VYKOP_CE</t>
  </si>
  <si>
    <t>208,02</t>
  </si>
  <si>
    <t>VYKOP3</t>
  </si>
  <si>
    <t>104,01</t>
  </si>
  <si>
    <t>VYKOP4</t>
  </si>
  <si>
    <t>PAŽCELK4</t>
  </si>
  <si>
    <t>892,15</t>
  </si>
  <si>
    <t>VYTLAČ_Z</t>
  </si>
  <si>
    <t>113,531</t>
  </si>
  <si>
    <t>VYTLAČ_N</t>
  </si>
  <si>
    <t>3,143</t>
  </si>
  <si>
    <t>ODVOZ13</t>
  </si>
  <si>
    <t>72,485</t>
  </si>
  <si>
    <t>ODVOZ45</t>
  </si>
  <si>
    <t>ODVOZ_CE</t>
  </si>
  <si>
    <t>144,97</t>
  </si>
  <si>
    <t>ZASYP_Z</t>
  </si>
  <si>
    <t>86,62</t>
  </si>
  <si>
    <t>OBSYP_CE</t>
  </si>
  <si>
    <t>79,989</t>
  </si>
  <si>
    <t>DLAŽ5_8_ZPĚT</t>
  </si>
  <si>
    <t>3,745</t>
  </si>
  <si>
    <t>TĚS_SPAR_Ž1</t>
  </si>
  <si>
    <t>21,54</t>
  </si>
  <si>
    <t>SUŤ_ŠTĚRK_T</t>
  </si>
  <si>
    <t>97,303</t>
  </si>
  <si>
    <t>SUŤ_ŽIVICE_T</t>
  </si>
  <si>
    <t>80,576</t>
  </si>
  <si>
    <t>SUŤ_SYP</t>
  </si>
  <si>
    <t>177,879</t>
  </si>
  <si>
    <t>PŘESUN_HMT</t>
  </si>
  <si>
    <t>8,45</t>
  </si>
  <si>
    <t>DEL32</t>
  </si>
  <si>
    <t>DEL40</t>
  </si>
  <si>
    <t>78,4</t>
  </si>
  <si>
    <t>DEL50</t>
  </si>
  <si>
    <t>1,1</t>
  </si>
  <si>
    <t>ZASYP_DEPO</t>
  </si>
  <si>
    <t>58,324</t>
  </si>
  <si>
    <t>MEZIDEPO13</t>
  </si>
  <si>
    <t>29,162</t>
  </si>
  <si>
    <t>MEZIDEPO45</t>
  </si>
  <si>
    <t>SAN_AŠ_STĚN</t>
  </si>
  <si>
    <t>16,035</t>
  </si>
  <si>
    <t>SAN_AŠ_DNO</t>
  </si>
  <si>
    <t>3,69</t>
  </si>
  <si>
    <t>ACO11_Ž1</t>
  </si>
  <si>
    <t>300</t>
  </si>
  <si>
    <t>ACO11_Ž3</t>
  </si>
  <si>
    <t>623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</si>
  <si>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</si>
  <si>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</si>
  <si>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</si>
  <si>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</si>
  <si>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</si>
  <si>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</si>
  <si>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</si>
  <si>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</si>
  <si>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</si>
  <si>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</si>
  <si>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</si>
  <si>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</si>
  <si>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  900 - Ostatní práce a konstrukce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</si>
  <si>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</si>
  <si>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</si>
  <si>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</si>
  <si>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</si>
  <si>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</si>
  <si>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</si>
  <si>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</si>
  <si>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</si>
  <si>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</si>
  <si>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</si>
  <si>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</si>
  <si>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</si>
  <si>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</si>
  <si>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</si>
  <si>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</si>
  <si>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</si>
  <si>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</si>
  <si>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</si>
  <si>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</si>
  <si>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</si>
  <si>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</si>
  <si>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</si>
  <si>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</si>
  <si>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</si>
  <si>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</si>
  <si>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</si>
  <si>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</si>
  <si>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4</t>
  </si>
  <si>
    <t>-688126980</t>
  </si>
  <si>
    <t>VV</t>
  </si>
  <si>
    <t>(DEL100_D4*0,9)+(2*0,5)</t>
  </si>
  <si>
    <t>113107223</t>
  </si>
  <si>
    <t>Odstranění podkladu z kameniva drceného tl přes 200 do 300 mm strojně pl přes 200 m2</t>
  </si>
  <si>
    <t>-418173221</t>
  </si>
  <si>
    <t>"délka DN100-místní komunikace živice nová-Ž1" 40,15</t>
  </si>
  <si>
    <t>"délka DN100-místní komunikace živice stará-Ž3" 182,87</t>
  </si>
  <si>
    <t>"délka DN100 nezpev. s ornicí N2" 6,73</t>
  </si>
  <si>
    <t>"délka DN100 mozaika chodníková D4" 3,05</t>
  </si>
  <si>
    <t>Mezisoučet</t>
  </si>
  <si>
    <t>3</t>
  </si>
  <si>
    <t>"délka D3250 živice-místní komunikace STARÁ-Ž3" 22,1</t>
  </si>
  <si>
    <t>"zákl.objem ze SW pod.prof. DN100-místní komunikace živice nová-Ž1" 58,06</t>
  </si>
  <si>
    <t>"zákl.objem ze SW pod.prof. DN100-místní komunikace STARÁ-Ž3" 295,74</t>
  </si>
  <si>
    <t>"zákl.objem ze SW pod.prof. DN100 nezpev. s ornicí N2" 9,08</t>
  </si>
  <si>
    <t>"zákl.objem ze SW pod.prof. DN100 mozaika chodníková D4" 3,75</t>
  </si>
  <si>
    <t>"zákl.objem přípojky" DEL3250_Ž3*PRUMHL100*0,8</t>
  </si>
  <si>
    <t>KUB3250_CE</t>
  </si>
  <si>
    <t>"průměrná hloubka" (KUB100_CE)/(DEL100_CE*0,9)</t>
  </si>
  <si>
    <t>DEL100_Ž1*0,9</t>
  </si>
  <si>
    <t>"Ž3=50% město + 50% VAK MB" (DEL100_Ž3*0,9)+(DEL3250_Ž3*0,8)</t>
  </si>
  <si>
    <t>DEL100_D4*0,9</t>
  </si>
  <si>
    <t>113154122</t>
  </si>
  <si>
    <t>Frézování živičného krytu tl 40 mm pruh š přes 0,5 do 1 m pl do 500 m2 bez překážek v trase</t>
  </si>
  <si>
    <t>1248025717</t>
  </si>
  <si>
    <t>"frézování obrusu nové živice 100% z celkových 300m2" ((300,0*1,0)-ODSTRRÝH_Ž1)</t>
  </si>
  <si>
    <t>ODSTRZÁM_Ž3</t>
  </si>
  <si>
    <t>"frézování obrusu staré živice 0% z celkových 1246m2" 0*((1246*1,0)-ODSTRRÝH_Ž3)</t>
  </si>
  <si>
    <t>113154124</t>
  </si>
  <si>
    <t>Frézování živičného krytu tl 100 mm pruh š přes 0,5 do 1 m pl do 500 m2 bez překážek v trase</t>
  </si>
  <si>
    <t>-551736772</t>
  </si>
  <si>
    <t>(DEL100_Ž1*0,9)</t>
  </si>
  <si>
    <t>(DEL100_Ž3*0,9)+(DEL3250_Ž3*0,8)</t>
  </si>
  <si>
    <t>5</t>
  </si>
  <si>
    <t>113202111</t>
  </si>
  <si>
    <t>Vytrhání obrub krajníků obrubníků stojatých</t>
  </si>
  <si>
    <t>m</t>
  </si>
  <si>
    <t>-1609962406</t>
  </si>
  <si>
    <t>1*(0,9+2*0,5)</t>
  </si>
  <si>
    <t>6</t>
  </si>
  <si>
    <t>113201111</t>
  </si>
  <si>
    <t>Vytrhání obrub chodníkových ležatých</t>
  </si>
  <si>
    <t>1768565889</t>
  </si>
  <si>
    <t>7</t>
  </si>
  <si>
    <t>115101201</t>
  </si>
  <si>
    <t>Čerpání vody na dopravní výšku do 10 m průměrný přítok do 500 l/min</t>
  </si>
  <si>
    <t>hod</t>
  </si>
  <si>
    <t>-2020229987</t>
  </si>
  <si>
    <t>"průměrná rychlost pokládky 12m/den" (DEL100_CE)/12*8</t>
  </si>
  <si>
    <t>8</t>
  </si>
  <si>
    <t>115101301</t>
  </si>
  <si>
    <t>Pohotovost čerpací soupravy pro dopravní výšku do 10 m přítok do 500 l/min</t>
  </si>
  <si>
    <t>den</t>
  </si>
  <si>
    <t>2002978578</t>
  </si>
  <si>
    <t>"průměrná rychlost pokládky 12m/den" (DEL100_CE)/12</t>
  </si>
  <si>
    <t>9</t>
  </si>
  <si>
    <t>119001405</t>
  </si>
  <si>
    <t>Dočasné zajištění potrubí z PE DN do 200 mm</t>
  </si>
  <si>
    <t>-994705796</t>
  </si>
  <si>
    <t>6*0,9</t>
  </si>
  <si>
    <t>10</t>
  </si>
  <si>
    <t>119001421</t>
  </si>
  <si>
    <t>Dočasné zajištění kabelů a kabelových tratí ze 3 volně ložených kabelů</t>
  </si>
  <si>
    <t>893267192</t>
  </si>
  <si>
    <t>1*0,9</t>
  </si>
  <si>
    <t>11</t>
  </si>
  <si>
    <t>121112003</t>
  </si>
  <si>
    <t>Sejmutí ornice tl vrstvy do 200 mm ručně</t>
  </si>
  <si>
    <t>-58161677</t>
  </si>
  <si>
    <t>"travnatý povrch v rýze" (DEL100_N2*0,9)</t>
  </si>
  <si>
    <t>ORNIC200_VNĚ</t>
  </si>
  <si>
    <t>"travnatý povrch vně rýhy" (DEL100_N2*(0,9+3,0))-ORNIC200_RÝH</t>
  </si>
  <si>
    <t>Součet</t>
  </si>
  <si>
    <t>12</t>
  </si>
  <si>
    <t>132254204</t>
  </si>
  <si>
    <t>Hloubení zapažených rýh š do 2000 mm v hornině třídy těžitelnosti I skupiny 3 objem do 500 m3</t>
  </si>
  <si>
    <t>m3</t>
  </si>
  <si>
    <t>1619581282</t>
  </si>
  <si>
    <t>VYK_Ž1</t>
  </si>
  <si>
    <t>"výkop m3 v živici-Ž1" ((KUB100_Ž1)-(DEL100_Ž1*0,9*0,42))</t>
  </si>
  <si>
    <t>VYK_Ž3</t>
  </si>
  <si>
    <t>"výkop m3 v živici-Ž3" (KUB100_Ž3+KUB3250_Ž3)-((DEL100_Ž3*0,9)+(DEL3250_Ž3*0,8)*0,42)</t>
  </si>
  <si>
    <t>VYK_D4</t>
  </si>
  <si>
    <t>"výkop m3 v dlažbě-D4" ((KUB100_D4)-(DEL100_D4*0,9*0,42))</t>
  </si>
  <si>
    <t>"výkop v nezpevněném N2" (KUB100_N2)-(ORNIC200_RÝH*0,2)</t>
  </si>
  <si>
    <t>VYKOP_Z+VYKOP_N</t>
  </si>
  <si>
    <t>VYKOP_CE*0,5</t>
  </si>
  <si>
    <t>13</t>
  </si>
  <si>
    <t>132354204</t>
  </si>
  <si>
    <t>Hloubení zapažených rýh š do 2000 mm v hornině třídy těžitelnosti II skupiny 4 objem do 500 m3</t>
  </si>
  <si>
    <t>255923202</t>
  </si>
  <si>
    <t>14</t>
  </si>
  <si>
    <t>139001101</t>
  </si>
  <si>
    <t>Příplatek za ztížení vykopávky v blízkosti podzemního vedení</t>
  </si>
  <si>
    <t>-213195985</t>
  </si>
  <si>
    <t>"křížení do DN200" (ZAJPOTR200*(0,5+0,2+0,3)*(0,5+0,2+0,5))</t>
  </si>
  <si>
    <t>"křížení kabelů" ZAJKAB3*(1,0+1,0)*PRUMHL100</t>
  </si>
  <si>
    <t>151811131</t>
  </si>
  <si>
    <t>Osazení pažicího boxu hl výkopu do 4 m š do 1,2 m</t>
  </si>
  <si>
    <t>780753278</t>
  </si>
  <si>
    <t xml:space="preserve">"pažení celkové"  ((DEL100_CE+DEL3250_CE)*PRUMHL100*2)</t>
  </si>
  <si>
    <t>16</t>
  </si>
  <si>
    <t>151811231</t>
  </si>
  <si>
    <t>Odstranění pažicího boxu hl výkopu do 4 m š do 1,2 m</t>
  </si>
  <si>
    <t>1335287242</t>
  </si>
  <si>
    <t>17</t>
  </si>
  <si>
    <t>162351104</t>
  </si>
  <si>
    <t>Vodorovné přemístění přes 500 do 1000 m výkopku/sypaniny z horniny třídy těžitelnosti I skupiny 1 až 3</t>
  </si>
  <si>
    <t>-868161677</t>
  </si>
  <si>
    <t>"přesun na mezideponii a zpět pro zpět.zásyp vrstvy 0,42-0,1m" MEZIDEPO13*2</t>
  </si>
  <si>
    <t>18</t>
  </si>
  <si>
    <t>162351124</t>
  </si>
  <si>
    <t>Vodorovné přemístění přes 500 do 1000 m výkopku/sypaniny z hornin třídy těžitelnosti II skupiny 4 a 5</t>
  </si>
  <si>
    <t>-286365730</t>
  </si>
  <si>
    <t>"přesun na mezideponii a zpět pro zpět.zásyp vrstvy 0,42-0,1m" MEZIDEPO45*2</t>
  </si>
  <si>
    <t>19</t>
  </si>
  <si>
    <t>162751117</t>
  </si>
  <si>
    <t>Vodorovné přemístění přes 9 000 do 10000 m výkopku/sypaniny z horniny třídy těžitelnosti I skupiny 1 až 3</t>
  </si>
  <si>
    <t>276896213</t>
  </si>
  <si>
    <t xml:space="preserve">"Dodavatel navrhne vzdálenost na skládku podle svých možností" </t>
  </si>
  <si>
    <t>"vytlačený objem L-P-O ve zpevněném" ((DEL100_CE-DEL100_N2)*0,467)+(DEL3250_CE*0,360)</t>
  </si>
  <si>
    <t>"vytlačený objem L-P-O v nezpevněném" DEL100_N2*0,467</t>
  </si>
  <si>
    <t>(VYKOP_Z+VYTLAČ_N)*((VYKOP3)/VYKOP_CE)-((ZASYP_DEPO)*0,5)</t>
  </si>
  <si>
    <t>20</t>
  </si>
  <si>
    <t>162751119</t>
  </si>
  <si>
    <t>Příplatek k vodorovnému přemístění výkopku/sypaniny z horniny třídy těžitelnosti I skupiny 1 až 3 ZKD 1000 m přes 10000 m</t>
  </si>
  <si>
    <t>191420782</t>
  </si>
  <si>
    <t>ODVOZ13*4</t>
  </si>
  <si>
    <t>162751137</t>
  </si>
  <si>
    <t>Vodorovné přemístění přes 9 000 do 10000 m výkopku/sypaniny z horniny třídy těžitelnosti II skupiny 4 a 5</t>
  </si>
  <si>
    <t>1058317536</t>
  </si>
  <si>
    <t>(VYKOP_Z+VYTLAČ_N)*((VYKOP4)/VYKOP_CE)-((ZASYP_DEPO)*0,5)</t>
  </si>
  <si>
    <t>22</t>
  </si>
  <si>
    <t>162751139</t>
  </si>
  <si>
    <t>Příplatek k vodorovnému přemístění výkopku/sypaniny z horniny třídy těžitelnosti II skupiny 4 a 5 ZKD 1000 m přes 10000 m</t>
  </si>
  <si>
    <t>974131021</t>
  </si>
  <si>
    <t>ODVOZ45*4</t>
  </si>
  <si>
    <t>23</t>
  </si>
  <si>
    <t>167151101</t>
  </si>
  <si>
    <t>Nakládání výkopku z hornin třídy těžitelnosti I skupiny 1 až 3 do 100 m3</t>
  </si>
  <si>
    <t>1472659026</t>
  </si>
  <si>
    <t>"nakládání výkopku z MEZIDEPA pro zpět.zásyp vrstvy 0,42-0,1m" (ZASYP_DEPO)*0,5</t>
  </si>
  <si>
    <t>24</t>
  </si>
  <si>
    <t>167151102</t>
  </si>
  <si>
    <t>Nakládání výkopku z hornin třídy těžitelnosti II skupiny 4 a 5 do 100 m3</t>
  </si>
  <si>
    <t>-1757481445</t>
  </si>
  <si>
    <t>25</t>
  </si>
  <si>
    <t>171151111</t>
  </si>
  <si>
    <t>Uložení sypaniny z hornin nesoudržných sypkých do násypů zhutněných strojně</t>
  </si>
  <si>
    <t>1224477218</t>
  </si>
  <si>
    <t>"uložení výkopku na MEZIDEPO pro zpět.zásyp vrstvy 0,42-0,1m" MEZIDEPO13+MEZIDEPO45</t>
  </si>
  <si>
    <t>26</t>
  </si>
  <si>
    <t>171201221</t>
  </si>
  <si>
    <t>Poplatek za uložení na skládce (skládkovné) zeminy a kamení kód odpadu 17 05 04</t>
  </si>
  <si>
    <t>t</t>
  </si>
  <si>
    <t>-1178799953</t>
  </si>
  <si>
    <t>ODVOZ13+ODVOZ45</t>
  </si>
  <si>
    <t>ODVOZ_CE*2,0</t>
  </si>
  <si>
    <t>27</t>
  </si>
  <si>
    <t>171251201</t>
  </si>
  <si>
    <t>Uložení sypaniny na skládky nebo meziskládky</t>
  </si>
  <si>
    <t>841018884</t>
  </si>
  <si>
    <t>28</t>
  </si>
  <si>
    <t>174151101</t>
  </si>
  <si>
    <t>Zásyp jam, šachet rýh nebo kolem objektů sypaninou se zhutněním</t>
  </si>
  <si>
    <t>-1374061468</t>
  </si>
  <si>
    <t>"zásyp ve zpev." (VYKOP_Z-VYTLAČ_Z)</t>
  </si>
  <si>
    <t>"výk.deponovaný a proviz.zpět v konstr. vrstvě ulož."(DEL100_Ž3*0,9*(0,42-0,10))+(DEL3250_Ž3*0,8*(0,42-0,10))</t>
  </si>
  <si>
    <t>ZASYP_N</t>
  </si>
  <si>
    <t>"zásyp v nezpev" (VYKOP_N-VYTLAČ_N)</t>
  </si>
  <si>
    <t>ZASYPRÝH</t>
  </si>
  <si>
    <t>ZASYP_CE</t>
  </si>
  <si>
    <t>29</t>
  </si>
  <si>
    <t>M</t>
  </si>
  <si>
    <t>58331200</t>
  </si>
  <si>
    <t>štěrkopísek netříděný</t>
  </si>
  <si>
    <t>-4240957</t>
  </si>
  <si>
    <t>"Před zahájení stavby objednatel rozhodne o vhodnosti použití výkopku ke zpětnému zásypu výkopů"</t>
  </si>
  <si>
    <t>ZASYP_Z*2,0</t>
  </si>
  <si>
    <t>30</t>
  </si>
  <si>
    <t>175151101</t>
  </si>
  <si>
    <t>Obsypání potrubí strojně sypaninou bez prohození, uloženou do 3 m</t>
  </si>
  <si>
    <t>-802179553</t>
  </si>
  <si>
    <t>(DEL100_CE*0,321)+(DEL3250_CE*0,238)</t>
  </si>
  <si>
    <t>31</t>
  </si>
  <si>
    <t>58337310</t>
  </si>
  <si>
    <t>štěrkopísek frakce 0/4</t>
  </si>
  <si>
    <t>1745912520</t>
  </si>
  <si>
    <t>OBSYP_CE*2,0</t>
  </si>
  <si>
    <t>32</t>
  </si>
  <si>
    <t>181311103</t>
  </si>
  <si>
    <t>Rozprostření ornice tl vrstvy do 200 mm v rovině nebo ve svahu do 1:5 ručně</t>
  </si>
  <si>
    <t>-1541160339</t>
  </si>
  <si>
    <t>33</t>
  </si>
  <si>
    <t>181411131</t>
  </si>
  <si>
    <t>Založení parkového trávníku výsevem pl do 1000 m2 v rovině a ve svahu do 1:5</t>
  </si>
  <si>
    <t>-1465434752</t>
  </si>
  <si>
    <t>34</t>
  </si>
  <si>
    <t>00572410</t>
  </si>
  <si>
    <t>osivo směs travní parková</t>
  </si>
  <si>
    <t>kg</t>
  </si>
  <si>
    <t>1971368309</t>
  </si>
  <si>
    <t>ORNIC200_CE*0,015</t>
  </si>
  <si>
    <t>Vodorovné konstrukce</t>
  </si>
  <si>
    <t>35</t>
  </si>
  <si>
    <t>451572111</t>
  </si>
  <si>
    <t>Lože pod potrubí otevřený výkop z kameniva drobného těženého</t>
  </si>
  <si>
    <t>76845365</t>
  </si>
  <si>
    <t>LOŽE_CE</t>
  </si>
  <si>
    <t>(DEL100_CE*0,135)+(DEL3250_CE*0,120)</t>
  </si>
  <si>
    <t>36</t>
  </si>
  <si>
    <t>452313171</t>
  </si>
  <si>
    <t>Podkladní bloky z betonu prostého tř. C 30/37 otevřený výkop</t>
  </si>
  <si>
    <t>1676401021</t>
  </si>
  <si>
    <t>0,10+0,10+0,20+0,44</t>
  </si>
  <si>
    <t>37</t>
  </si>
  <si>
    <t>452353101</t>
  </si>
  <si>
    <t>Bednění podkladních bloků otevřený výkop</t>
  </si>
  <si>
    <t>194305483</t>
  </si>
  <si>
    <t>"TYP 1 (2 * 2/3 * švýk +b/2) * h * počet" (2*2/3*0,90+(0,60/2))*0,60*1</t>
  </si>
  <si>
    <t>"TYP 1 (2 * 2/3 * švýk +b/2) * h * počet" (2*2/3*0,90+(0,35/2))*0,330*03</t>
  </si>
  <si>
    <t>"TYP 2 - (2 * 2/3 * švýk +b/2) * h * počet" (2*2/3*0,9+(0,58/2))*0,58*0</t>
  </si>
  <si>
    <t>"TYP 3 - (švýk + švýk ) * h * počet" (0,6+0,6)*0,58*1</t>
  </si>
  <si>
    <t>"TYP 6 - (švýk + švýk ) * h * počet" (0,9+0,9)*0,50*1</t>
  </si>
  <si>
    <t>Komunikace pozemní</t>
  </si>
  <si>
    <t>38</t>
  </si>
  <si>
    <t>564831111</t>
  </si>
  <si>
    <t>Podklad ze štěrkodrtě ŠD plochy přes 100 m2 tl 100 mm</t>
  </si>
  <si>
    <t>-1027794756</t>
  </si>
  <si>
    <t>"dočasná úprava komunikace místní-Ž3 420 mm-1 vrstva štěrku 100mm" ODSTRPODK_Ž3</t>
  </si>
  <si>
    <t>39</t>
  </si>
  <si>
    <t>564861111</t>
  </si>
  <si>
    <t>Podklad ze štěrkodrtě ŠD plochy přes 100 m2 tl 200 mm</t>
  </si>
  <si>
    <t>-929581325</t>
  </si>
  <si>
    <t>"obnova komunikace nová místní-Ž1-1 vrstva štěrku á 200mm" ODSTRPODK_Ž1</t>
  </si>
  <si>
    <t>"obnova komunikace staré místní-Ž3-1 vrstva štěrku 200mm" ODSTRPODK_Ž3</t>
  </si>
  <si>
    <t>"obnova chodníku" ODSTRPODK_D4</t>
  </si>
  <si>
    <t>POKLAD_ŠD_CE</t>
  </si>
  <si>
    <t>40</t>
  </si>
  <si>
    <t>565145101</t>
  </si>
  <si>
    <t>Asfaltový beton vrstva podkladní ACP 16 (obalované kamenivo OKS) tl 60 mm š do 1,5 m</t>
  </si>
  <si>
    <t>2003834001</t>
  </si>
  <si>
    <t>ACP16_Ž1</t>
  </si>
  <si>
    <t>ACP16_Ž3</t>
  </si>
  <si>
    <t>41</t>
  </si>
  <si>
    <t>566901231</t>
  </si>
  <si>
    <t>Vyspravení podkladu po překopech inženýrských sítí plochy přes 15 m2 štěrkodrtí tl. 100 mm</t>
  </si>
  <si>
    <t>1928478962</t>
  </si>
  <si>
    <t>"provizorní úprava rýhy před pokládkou živice dle budoucích živičných vrstev-100mm " ODSTRRÝH_Ž1</t>
  </si>
  <si>
    <t>42</t>
  </si>
  <si>
    <t>567122111</t>
  </si>
  <si>
    <t>Podklad ze směsi stmelené cementem SC C 8/10 (KSC I) tl 120 mm</t>
  </si>
  <si>
    <t>-2025645064</t>
  </si>
  <si>
    <t>ODSTRPODK_Ž1+ODSTRPODK_D4</t>
  </si>
  <si>
    <t>43</t>
  </si>
  <si>
    <t>573111112</t>
  </si>
  <si>
    <t>Postřik živičný infiltrační s posypem z asfaltu množství 1 kg/m2</t>
  </si>
  <si>
    <t>219094215</t>
  </si>
  <si>
    <t>44</t>
  </si>
  <si>
    <t>573231106</t>
  </si>
  <si>
    <t>Postřik živičný spojovací ze silniční emulze v množství 0,30 kg/m2</t>
  </si>
  <si>
    <t>-171727863</t>
  </si>
  <si>
    <t>POSTŘIK_SPOJ</t>
  </si>
  <si>
    <t>ACO11_Ž1+ACO11_Ž3</t>
  </si>
  <si>
    <t>45</t>
  </si>
  <si>
    <t>577134031</t>
  </si>
  <si>
    <t>Asfaltový beton vrstva obrusná ACO 11 (ABS) tř. I tl 40 mm š do 1,5 m z modifikovaného asfaltu</t>
  </si>
  <si>
    <t>1188323210</t>
  </si>
  <si>
    <t>"nová živice Ž1" ODSTRRÝH_Ž1+ODSTRZÁM_Ž1</t>
  </si>
  <si>
    <t>"stará živice Ž3-50% VAKMB + 50% město z celkových 1246m2" 1246*0,5</t>
  </si>
  <si>
    <t>46</t>
  </si>
  <si>
    <t>591411111</t>
  </si>
  <si>
    <t>Kladení dlažby z mozaiky jednobarevné komunikací pro pěší lože z kameniva</t>
  </si>
  <si>
    <t>-124061964</t>
  </si>
  <si>
    <t>Úpravy povrchů, podlahy a osazování výplní</t>
  </si>
  <si>
    <t>47</t>
  </si>
  <si>
    <t>617633111</t>
  </si>
  <si>
    <t>Stěrka z těsnící malty dvouvrstvá vnitřních ploch šachet čtyř a vícehranných</t>
  </si>
  <si>
    <t>-1881067668</t>
  </si>
  <si>
    <t>"A85-stěny a strop" ((2,05*1,65*2+1,80*1,65*2)+(2,05*1,80-0,6*0,6))</t>
  </si>
  <si>
    <t>48</t>
  </si>
  <si>
    <t>627633111</t>
  </si>
  <si>
    <t>Stěrka z těsnící malty dvouvrstvá vnějších stěn šachet čtyř a vícehranných</t>
  </si>
  <si>
    <t>-494018582</t>
  </si>
  <si>
    <t>"A85-podlaha" (2,05*1,80)</t>
  </si>
  <si>
    <t>Trubní vedení</t>
  </si>
  <si>
    <t>49</t>
  </si>
  <si>
    <t>851261131</t>
  </si>
  <si>
    <t>Montáž potrubí z trub litinových hrdlových s integrovaným těsněním otevřený výkop DN 100</t>
  </si>
  <si>
    <t>1165968868</t>
  </si>
  <si>
    <t>50</t>
  </si>
  <si>
    <t>55254081</t>
  </si>
  <si>
    <t>trouba vodovodní litinová hrdlová hrdlová Zn+Al povlak K9 dl 6m DN 100</t>
  </si>
  <si>
    <t>454586325</t>
  </si>
  <si>
    <t>51</t>
  </si>
  <si>
    <t>894302262</t>
  </si>
  <si>
    <t>Strop šachet ze ŽB se zvýšenými nároky na prostředí tř. C 30/37</t>
  </si>
  <si>
    <t>1984400932</t>
  </si>
  <si>
    <t>"zmonolitnění stropní kce šachty A85" (2,65*2,40*0,1)</t>
  </si>
  <si>
    <t>52</t>
  </si>
  <si>
    <t>31121037</t>
  </si>
  <si>
    <t>podložka pod kari sítě</t>
  </si>
  <si>
    <t>100 kus</t>
  </si>
  <si>
    <t>223148400</t>
  </si>
  <si>
    <t>53</t>
  </si>
  <si>
    <t>31316002</t>
  </si>
  <si>
    <t>síť výztužná svařovaná DIN 488 jakost B500A 100x100mm drát D 4mm</t>
  </si>
  <si>
    <t>-334697215</t>
  </si>
  <si>
    <t>2,65*2,40</t>
  </si>
  <si>
    <t>54</t>
  </si>
  <si>
    <t>857242122</t>
  </si>
  <si>
    <t>Montáž litinových tvarovek jednoosých přírubových otevřený výkop DN 80</t>
  </si>
  <si>
    <t>kus</t>
  </si>
  <si>
    <t>-1297163307</t>
  </si>
  <si>
    <t>55</t>
  </si>
  <si>
    <t>55254047</t>
  </si>
  <si>
    <t>koleno 90° s patkou přírubové litinové vodovodní N-kus PN10/40 DN 80</t>
  </si>
  <si>
    <t>-775420489</t>
  </si>
  <si>
    <t>56</t>
  </si>
  <si>
    <t>55253239</t>
  </si>
  <si>
    <t xml:space="preserve">trouba přírubová litinová vodovodní  PN10/16 DN 80 dl 400mm</t>
  </si>
  <si>
    <t>146172946</t>
  </si>
  <si>
    <t>57</t>
  </si>
  <si>
    <t>286709355614.R</t>
  </si>
  <si>
    <t>spojka s přírubou WAGA 3057 709355614 d 84-105 DN 80 PN 16</t>
  </si>
  <si>
    <t>1902363201</t>
  </si>
  <si>
    <t>58</t>
  </si>
  <si>
    <t>857261131</t>
  </si>
  <si>
    <t>Montáž litinových tvarovek jednoosých hrdlových otevřený výkop s integrovaným těsněním DN 100</t>
  </si>
  <si>
    <t>-1026319735</t>
  </si>
  <si>
    <t>59</t>
  </si>
  <si>
    <t>55253647</t>
  </si>
  <si>
    <t>přesuvka hrdlová litinová práškový epoxid tl 250µm se šroubovým spojem U-kus DN 100</t>
  </si>
  <si>
    <t>-1984098058</t>
  </si>
  <si>
    <t>60</t>
  </si>
  <si>
    <t>55253905</t>
  </si>
  <si>
    <t>koleno hrdlové z tvárné litiny,práškový epoxid tl 250µm MMK-kus DN 100-11,25°</t>
  </si>
  <si>
    <t>-532283921</t>
  </si>
  <si>
    <t>61</t>
  </si>
  <si>
    <t>55253929</t>
  </si>
  <si>
    <t>koleno hrdlové z tvárné litiny,práškový epoxid tl 250µm MMK-kus DN 100-30°</t>
  </si>
  <si>
    <t>-307604052</t>
  </si>
  <si>
    <t>62</t>
  </si>
  <si>
    <t>857262122</t>
  </si>
  <si>
    <t>Montáž litinových tvarovek jednoosých přírubových otevřený výkop DN 100</t>
  </si>
  <si>
    <t>931576757</t>
  </si>
  <si>
    <t>63</t>
  </si>
  <si>
    <t>810010000116</t>
  </si>
  <si>
    <t>PŘÍRUBA VNITŘNÍ ZÁVIT 100-1~~</t>
  </si>
  <si>
    <t>ks</t>
  </si>
  <si>
    <t>-250111393</t>
  </si>
  <si>
    <t>64</t>
  </si>
  <si>
    <t>55253893</t>
  </si>
  <si>
    <t>tvarovka přírubová s hrdlem z tvárné litiny,práškový epoxid tl 250µm EU-kus dl 130mm DN 100</t>
  </si>
  <si>
    <t>2027657628</t>
  </si>
  <si>
    <t>65</t>
  </si>
  <si>
    <t>55251725</t>
  </si>
  <si>
    <t>příruba slepá šedá litina s epoxidovou ochranou vrstvou DN 100</t>
  </si>
  <si>
    <t>-410144811</t>
  </si>
  <si>
    <t>66</t>
  </si>
  <si>
    <t>286709355616.R</t>
  </si>
  <si>
    <t>spojka s přírubou WAGA 3057 709355616 d 104-132 DN 100 PN 16</t>
  </si>
  <si>
    <t>724082757</t>
  </si>
  <si>
    <t>67</t>
  </si>
  <si>
    <t>55253614.R</t>
  </si>
  <si>
    <t>přechod přírubový,práškový epoxid tl 250µm FFR-kus litinový dl 200mm DN 100/80</t>
  </si>
  <si>
    <t>1673155816</t>
  </si>
  <si>
    <t>68</t>
  </si>
  <si>
    <t>857264122</t>
  </si>
  <si>
    <t>Montáž litinových tvarovek odbočných přírubových otevřený výkop DN 100</t>
  </si>
  <si>
    <t>-208923260</t>
  </si>
  <si>
    <t>69</t>
  </si>
  <si>
    <t>55253515</t>
  </si>
  <si>
    <t>tvarovka přírubová litinová s přírubovou odbočkou,práškový epoxid tl 250µm T-kus DN 100/80</t>
  </si>
  <si>
    <t>-724955405</t>
  </si>
  <si>
    <t>70</t>
  </si>
  <si>
    <t>55253592</t>
  </si>
  <si>
    <t>kříž přírubový litinový PN10/16 TT-kus DN 100/100</t>
  </si>
  <si>
    <t>-649934525</t>
  </si>
  <si>
    <t>71</t>
  </si>
  <si>
    <t>871161211</t>
  </si>
  <si>
    <t>Montáž potrubí z PE100 SDR 11 otevřený výkop svařovaných elektrotvarovkou D 32 x 3,0 mm</t>
  </si>
  <si>
    <t>1456944566</t>
  </si>
  <si>
    <t>15,0</t>
  </si>
  <si>
    <t>72</t>
  </si>
  <si>
    <t>28613524</t>
  </si>
  <si>
    <t>potrubí třívrstvé PE100 RC SDR11 32x3,0 dl 12m</t>
  </si>
  <si>
    <t>1594067791</t>
  </si>
  <si>
    <t>73</t>
  </si>
  <si>
    <t>871171211</t>
  </si>
  <si>
    <t>Montáž potrubí z PE100 SDR 11 otevřený výkop svařovaných elektrotvarovkou D 40 x 3,7 mm</t>
  </si>
  <si>
    <t>-1909552518</t>
  </si>
  <si>
    <t>74</t>
  </si>
  <si>
    <t>28613525</t>
  </si>
  <si>
    <t>potrubí třívrstvé PE100 RC SDR11 40x3,70 dl 12m</t>
  </si>
  <si>
    <t>656225973</t>
  </si>
  <si>
    <t>75</t>
  </si>
  <si>
    <t>871181211</t>
  </si>
  <si>
    <t>Montáž potrubí z PE100 SDR 11 otevřený výkop svařovaných elektrotvarovkou D 50 x 4,6 mm</t>
  </si>
  <si>
    <t>-1677989453</t>
  </si>
  <si>
    <t>76</t>
  </si>
  <si>
    <t>28613526</t>
  </si>
  <si>
    <t>potrubí třívrstvé PE100 RC SDR11 50x4,60 dl 12m</t>
  </si>
  <si>
    <t>-1664252496</t>
  </si>
  <si>
    <t>77</t>
  </si>
  <si>
    <t>877161110</t>
  </si>
  <si>
    <t>Montáž elektrokolen 45° na vodovodním potrubí z PE trub d 32</t>
  </si>
  <si>
    <t>-1311110232</t>
  </si>
  <si>
    <t>78</t>
  </si>
  <si>
    <t>286612092.R</t>
  </si>
  <si>
    <t>elektrokoleno 612092 W45° SDR11 d32</t>
  </si>
  <si>
    <t>1797414594</t>
  </si>
  <si>
    <t>79</t>
  </si>
  <si>
    <t>877162001</t>
  </si>
  <si>
    <t>Montáž svěrných spojek na vodovodním potrubí z trub d 32</t>
  </si>
  <si>
    <t>415389423</t>
  </si>
  <si>
    <t>80</t>
  </si>
  <si>
    <t>2.1.100.3432</t>
  </si>
  <si>
    <t>Isiflo spojka přímá, speciální rozměr, typ 100, rozměr 34x32</t>
  </si>
  <si>
    <t>1464327361</t>
  </si>
  <si>
    <t>81</t>
  </si>
  <si>
    <t>18.1.1.1</t>
  </si>
  <si>
    <t>Isiflo dvojvsuvka s vnějším závitem, 18.1, rozměr 1”</t>
  </si>
  <si>
    <t>-19092963</t>
  </si>
  <si>
    <t>82</t>
  </si>
  <si>
    <t>18.6.1.11</t>
  </si>
  <si>
    <t>Isiflo koleno, vnitřní - vnitřní závit, 18.6, rozměr 1” x 1”</t>
  </si>
  <si>
    <t>960653745</t>
  </si>
  <si>
    <t>83</t>
  </si>
  <si>
    <t>877171110</t>
  </si>
  <si>
    <t>Montáž elektrokolen 45° na vodovodním potrubí z PE trub d 40</t>
  </si>
  <si>
    <t>-1027498270</t>
  </si>
  <si>
    <t>84</t>
  </si>
  <si>
    <t>286612094.R</t>
  </si>
  <si>
    <t>elektrokoleno 612094 W45° SDR11 d40</t>
  </si>
  <si>
    <t>-234888203</t>
  </si>
  <si>
    <t>85</t>
  </si>
  <si>
    <t>877172001</t>
  </si>
  <si>
    <t>Montáž svěrných spojek na vodovodním potrubí z trub d 40</t>
  </si>
  <si>
    <t>-157652219</t>
  </si>
  <si>
    <t>86</t>
  </si>
  <si>
    <t>2.1.100.4240</t>
  </si>
  <si>
    <t>Isiflo spojka přímá, speciální rozměr, typ 100, rozměr 42x40</t>
  </si>
  <si>
    <t>1423080787</t>
  </si>
  <si>
    <t>87</t>
  </si>
  <si>
    <t>877181110</t>
  </si>
  <si>
    <t>Montáž elektrokolen 45° na vodovodním potrubí z PE trub d 50</t>
  </si>
  <si>
    <t>-406237356</t>
  </si>
  <si>
    <t>88</t>
  </si>
  <si>
    <t>286612096.R</t>
  </si>
  <si>
    <t>elektrokoleno 612096 W45° SDR11 d50</t>
  </si>
  <si>
    <t>-1943047343</t>
  </si>
  <si>
    <t>89</t>
  </si>
  <si>
    <t>877182001</t>
  </si>
  <si>
    <t>Montáž svěrných spojek na vodovodním potrubí z trub d 50</t>
  </si>
  <si>
    <t>-1869605385</t>
  </si>
  <si>
    <t>90</t>
  </si>
  <si>
    <t>2.1.100.4950</t>
  </si>
  <si>
    <t>Isiflo spojka přímá, speciální rozměr, typ 100, rozměr 49x50</t>
  </si>
  <si>
    <t>1936436857</t>
  </si>
  <si>
    <t>91</t>
  </si>
  <si>
    <t>879171111</t>
  </si>
  <si>
    <t>Montáž vodovodní přípojky na potrubí DN 32</t>
  </si>
  <si>
    <t>-171552081</t>
  </si>
  <si>
    <t>92</t>
  </si>
  <si>
    <t>879181111</t>
  </si>
  <si>
    <t>Montáž vodovodní přípojky na potrubí DN 40</t>
  </si>
  <si>
    <t>359125224</t>
  </si>
  <si>
    <t>93</t>
  </si>
  <si>
    <t>879211111</t>
  </si>
  <si>
    <t>Montáž vodovodní přípojky na potrubí DN 50</t>
  </si>
  <si>
    <t>-725250696</t>
  </si>
  <si>
    <t>94</t>
  </si>
  <si>
    <t>891241222</t>
  </si>
  <si>
    <t>Montáž vodovodních šoupátek s ručním kolečkem v šachtách DN 80</t>
  </si>
  <si>
    <t>-1695969661</t>
  </si>
  <si>
    <t>95</t>
  </si>
  <si>
    <t>4227818044.R</t>
  </si>
  <si>
    <t>šoupě EKOplus přírubové krátké DN 80 PN16-NEOCEŇOVAT DODÁVKU OBJEDNATELE</t>
  </si>
  <si>
    <t>-820535857</t>
  </si>
  <si>
    <t>96</t>
  </si>
  <si>
    <t>4222203.161331.R</t>
  </si>
  <si>
    <t>ruční kolo TYP 900 DN65-80-NEOCEŇOVAT DODÁVKU OBJEDNATELE</t>
  </si>
  <si>
    <t>580604491</t>
  </si>
  <si>
    <t>97</t>
  </si>
  <si>
    <t>891247112</t>
  </si>
  <si>
    <t>Montáž hydrantů podzemních DN 80</t>
  </si>
  <si>
    <t>-903667519</t>
  </si>
  <si>
    <t>98</t>
  </si>
  <si>
    <t>12.1.2.801500</t>
  </si>
  <si>
    <t>AVK hydrant podzemní Hvězda 12.1.2, jednoduše jištěný, DN 80, 1500 mm-NEOCEŇOVAT DODÁVKU OBJEDNATELE</t>
  </si>
  <si>
    <t>-252183514</t>
  </si>
  <si>
    <t>99</t>
  </si>
  <si>
    <t>12.21</t>
  </si>
  <si>
    <t>AVK hydrantová drenáž k podzem. hydrantu 80/60-NEOCEŇOVAT DODÁVKU OBJEDNATELE</t>
  </si>
  <si>
    <t>1489409534</t>
  </si>
  <si>
    <t>100</t>
  </si>
  <si>
    <t>891261222</t>
  </si>
  <si>
    <t>Montáž vodovodních šoupátek s ručním kolečkem v šachtách DN 100</t>
  </si>
  <si>
    <t>1824413109</t>
  </si>
  <si>
    <t>101</t>
  </si>
  <si>
    <t>4227818054.R</t>
  </si>
  <si>
    <t>šoupě EKOplus přírubové krátké DN 100 PN16-NEOCEŇOVAT DODÁVKU OBJEDNATELE</t>
  </si>
  <si>
    <t>165191475</t>
  </si>
  <si>
    <t>102</t>
  </si>
  <si>
    <t>4222204.161331.R</t>
  </si>
  <si>
    <t>ruční kolo TYP 900 DN100-150-NEOCEŇOVAT DODÁVKU OBJEDNATELE</t>
  </si>
  <si>
    <t>852767741</t>
  </si>
  <si>
    <t>103</t>
  </si>
  <si>
    <t>891269111</t>
  </si>
  <si>
    <t>Montáž navrtávacích pasů na potrubí z jakýchkoli trub DN 100</t>
  </si>
  <si>
    <t>242368615</t>
  </si>
  <si>
    <t>104</t>
  </si>
  <si>
    <t>335010005416</t>
  </si>
  <si>
    <t>PAS NAVRTÁVACÍ HACOM 100-5/4"-NEOCEŇOVAT DODÁVKU OBJEDNATELE</t>
  </si>
  <si>
    <t>-803587439</t>
  </si>
  <si>
    <t>105</t>
  </si>
  <si>
    <t>335010000216</t>
  </si>
  <si>
    <t>PAS NAVRTÁVACÍ HACOM 100-2"-NEOCEŇOVAT DODÁVKU OBJEDNATELE</t>
  </si>
  <si>
    <t>-1291064203</t>
  </si>
  <si>
    <t>106</t>
  </si>
  <si>
    <t>5.8.32114</t>
  </si>
  <si>
    <t xml:space="preserve">AVK PROFI-ISI šoupátko 5.8 litinové, přímé, závit - přechodka na PE, připojovací rozměry 32 x  11”-NEOCEŇOVAT DODÁVKU OBJEDNATELE</t>
  </si>
  <si>
    <t>254779809</t>
  </si>
  <si>
    <t>107</t>
  </si>
  <si>
    <t>5.8.40114</t>
  </si>
  <si>
    <t xml:space="preserve">AVK PROFI-ISI šoupátko 5.8 litinové, přímé, závit - přechodka na PE, připojovací rozměry 40 x  11”-NEOCEŇOVAT DODÁVKU OBJEDNATELE</t>
  </si>
  <si>
    <t>-2065406687</t>
  </si>
  <si>
    <t>108</t>
  </si>
  <si>
    <t>5.11.502</t>
  </si>
  <si>
    <t xml:space="preserve">AVK PROFI-ISO šoupátko 5.11 litinové, přímé, závit-ISO, připojovací rozměry  50 x 2”-NEOCEŇOVAT DODÁVKU OBJEDNATELE</t>
  </si>
  <si>
    <t>696854082</t>
  </si>
  <si>
    <t>109</t>
  </si>
  <si>
    <t>7.7.3.1050</t>
  </si>
  <si>
    <t>AVK zemní teleskopická souprava 7.7 , přípojková, rozsah 1,05-1,75 m-NEOCEŇOVAT DODÁVKU OBJEDNATELE</t>
  </si>
  <si>
    <t>1706627648</t>
  </si>
  <si>
    <t>110</t>
  </si>
  <si>
    <t>892271111</t>
  </si>
  <si>
    <t>Tlaková zkouška vodou potrubí DN 100 nebo 125</t>
  </si>
  <si>
    <t>1896871447</t>
  </si>
  <si>
    <t>111</t>
  </si>
  <si>
    <t>892273122</t>
  </si>
  <si>
    <t>Proplach a dezinfekce vodovodního potrubí DN od 80 do 125</t>
  </si>
  <si>
    <t>-500481754</t>
  </si>
  <si>
    <t>112</t>
  </si>
  <si>
    <t>892372111</t>
  </si>
  <si>
    <t>Zabezpečení konců potrubí DN do 300 při tlakových zkouškách vodou</t>
  </si>
  <si>
    <t>647616683</t>
  </si>
  <si>
    <t>113</t>
  </si>
  <si>
    <t>899104112</t>
  </si>
  <si>
    <t>Osazení poklopů litinových nebo ocelových včetně rámů pro třídu zatížení D400, E600</t>
  </si>
  <si>
    <t>-1376867060</t>
  </si>
  <si>
    <t>114</t>
  </si>
  <si>
    <t>6312607.R</t>
  </si>
  <si>
    <t>poklop šachtový E600 785/785 mm bez odvětrání v litinovém rámu s patkou KASI KQ66EL05C</t>
  </si>
  <si>
    <t>-2074282495</t>
  </si>
  <si>
    <t>115</t>
  </si>
  <si>
    <t>899331111</t>
  </si>
  <si>
    <t>Výšková úprava uličního vstupu nebo vpusti do 200 mm zvýšením poklopu</t>
  </si>
  <si>
    <t>-92450109</t>
  </si>
  <si>
    <t>116</t>
  </si>
  <si>
    <t>899401111</t>
  </si>
  <si>
    <t>Osazení poklopů litinových ventilových</t>
  </si>
  <si>
    <t>-1507780517</t>
  </si>
  <si>
    <t>117</t>
  </si>
  <si>
    <t>7.2.8.</t>
  </si>
  <si>
    <t>EURO plovoucí uliční poklop, hranatý, 7.2.8 MB-voda-NEOCEŇOVAT DODÁVKU OBJEDNATELE</t>
  </si>
  <si>
    <t>410920234</t>
  </si>
  <si>
    <t>118</t>
  </si>
  <si>
    <t>899401113</t>
  </si>
  <si>
    <t>Osazení poklopů litinových hydrantových</t>
  </si>
  <si>
    <t>-531105912</t>
  </si>
  <si>
    <t>119</t>
  </si>
  <si>
    <t>7.2.17.</t>
  </si>
  <si>
    <t>AVK podkladová deska hydrantová 7.2.17-NEOCEŇOVAT DODÁVKU OBJEDNATELE</t>
  </si>
  <si>
    <t>891000951</t>
  </si>
  <si>
    <t>120</t>
  </si>
  <si>
    <t>7.2.7</t>
  </si>
  <si>
    <t>Uliční poklop litinový AVK Klasik, hydrantový, 7.2.7-NEOCEŇOVAT DODÁVKU OBJEDNATELE</t>
  </si>
  <si>
    <t>778137634</t>
  </si>
  <si>
    <t>121</t>
  </si>
  <si>
    <t>899501411</t>
  </si>
  <si>
    <t>Stupadla do šachet ocelová PE povlak vidlicová s vysekáním otvoru v betonu</t>
  </si>
  <si>
    <t>214544526</t>
  </si>
  <si>
    <t>122</t>
  </si>
  <si>
    <t>899722113</t>
  </si>
  <si>
    <t>Krytí potrubí z plastů výstražnou fólií z PVC 34cm</t>
  </si>
  <si>
    <t>-470736354</t>
  </si>
  <si>
    <t>DEL100_CE+DEL3250_CE</t>
  </si>
  <si>
    <t>123</t>
  </si>
  <si>
    <t>8999902.R</t>
  </si>
  <si>
    <t>Těsnící a spojovací materiál nerez dle specifikace</t>
  </si>
  <si>
    <t>1166036843</t>
  </si>
  <si>
    <t>124</t>
  </si>
  <si>
    <t>8999905.R</t>
  </si>
  <si>
    <t>Zkouška průchodnosti potrubí do DN 100</t>
  </si>
  <si>
    <t>2080368734</t>
  </si>
  <si>
    <t>Ostatní konstrukce a práce, bourání</t>
  </si>
  <si>
    <t>125</t>
  </si>
  <si>
    <t>916231112</t>
  </si>
  <si>
    <t>Osazení chodníkového obrubníku betonového ležatého bez boční opěry do lože z betonu prostého</t>
  </si>
  <si>
    <t>277463930</t>
  </si>
  <si>
    <t>126</t>
  </si>
  <si>
    <t>916241113</t>
  </si>
  <si>
    <t>Osazení obrubníku kamenného ležatého s boční opěrou do lože z betonu prostého</t>
  </si>
  <si>
    <t>968101250</t>
  </si>
  <si>
    <t>127</t>
  </si>
  <si>
    <t>919122122</t>
  </si>
  <si>
    <t>Těsnění spár zálivkou za tepla pro komůrky š 15 mm hl 30 mm s těsnicím profilem</t>
  </si>
  <si>
    <t>-846976543</t>
  </si>
  <si>
    <t>8,02+7,02+6,50</t>
  </si>
  <si>
    <t>128</t>
  </si>
  <si>
    <t>919735111</t>
  </si>
  <si>
    <t>Řezání stávajícího živičného krytu hl do 50 mm</t>
  </si>
  <si>
    <t>1156041040</t>
  </si>
  <si>
    <t>129</t>
  </si>
  <si>
    <t>938901131</t>
  </si>
  <si>
    <t>Vyklizení bahna z nádrže</t>
  </si>
  <si>
    <t>-571597003</t>
  </si>
  <si>
    <t>ČIŠTĚNÍ_AŠ</t>
  </si>
  <si>
    <t>"A85" 0,3*SAN_AŠ_DNO</t>
  </si>
  <si>
    <t>130</t>
  </si>
  <si>
    <t>938901132</t>
  </si>
  <si>
    <t>Vyčištění nádrže po vyklizení bahna</t>
  </si>
  <si>
    <t>-188801722</t>
  </si>
  <si>
    <t>"A85" SAN_AŠ_DNO</t>
  </si>
  <si>
    <t>131</t>
  </si>
  <si>
    <t>938902122</t>
  </si>
  <si>
    <t>Čištění ploch betonových konstrukcí tlakovou vodou</t>
  </si>
  <si>
    <t>-896190112</t>
  </si>
  <si>
    <t>"A85" SAN_AŠ_DNO+SAN_AŠ_STĚN</t>
  </si>
  <si>
    <t>132</t>
  </si>
  <si>
    <t>979024442</t>
  </si>
  <si>
    <t>Očištění vybouraných obrubníků a krajníků chodníkových</t>
  </si>
  <si>
    <t>-1053521213</t>
  </si>
  <si>
    <t>133</t>
  </si>
  <si>
    <t>979024443</t>
  </si>
  <si>
    <t>Očištění vybouraných obrubníků a krajníků silničních</t>
  </si>
  <si>
    <t>-1759278944</t>
  </si>
  <si>
    <t>134</t>
  </si>
  <si>
    <t>979071131</t>
  </si>
  <si>
    <t>Očištění dlažebních kostek mozaikových kamenivem těženým nebo MV</t>
  </si>
  <si>
    <t>1665324660</t>
  </si>
  <si>
    <t>900</t>
  </si>
  <si>
    <t>Ostatní práce a konstrukce</t>
  </si>
  <si>
    <t>135</t>
  </si>
  <si>
    <t>9000001.R</t>
  </si>
  <si>
    <t>Realizační dokumentace zhotovitele, čl.1.5-TP v.1.9</t>
  </si>
  <si>
    <t>-1308824003</t>
  </si>
  <si>
    <t>136</t>
  </si>
  <si>
    <t>9000002.R</t>
  </si>
  <si>
    <t>Vytýčení stavby, zaměření a dokumentace skutečného provedení, čl.1.9-TP v.1.9</t>
  </si>
  <si>
    <t>-413433641</t>
  </si>
  <si>
    <t>137</t>
  </si>
  <si>
    <t>9000003.R</t>
  </si>
  <si>
    <t>Soubor sond pro identifikaci podzem. zařízení, čl.1.12-TP v.1.9</t>
  </si>
  <si>
    <t>-1483884085</t>
  </si>
  <si>
    <t>138</t>
  </si>
  <si>
    <t>9000005.R</t>
  </si>
  <si>
    <t>Pasportizace přilehlých objektů, vč. monitoringu, čl.1.11-TP v1.9</t>
  </si>
  <si>
    <t>-1614112870</t>
  </si>
  <si>
    <t>139</t>
  </si>
  <si>
    <t>9000008.R</t>
  </si>
  <si>
    <t>Rušení stávající vodovodu v případě dotčení v rýze nebo mimo rýhu</t>
  </si>
  <si>
    <t>-901092623</t>
  </si>
  <si>
    <t>140</t>
  </si>
  <si>
    <t>9000009.R</t>
  </si>
  <si>
    <t>Zkoušky zhutnění pláně statickou zatěžovací deskou po 50m, čl.2.1.2 a čl.3.1.4-TP v.1.9</t>
  </si>
  <si>
    <t>-1051902997</t>
  </si>
  <si>
    <t>(DEL100_CE+DEL3250_CE)/50,0</t>
  </si>
  <si>
    <t>141</t>
  </si>
  <si>
    <t>9000010.R</t>
  </si>
  <si>
    <t>Rozbor pitné vody dle vyhl.č.376/200 Sb., čl.2.1.3-TP v.1.9</t>
  </si>
  <si>
    <t>-1077983861</t>
  </si>
  <si>
    <t>"1ks/1 provizorní potrubí; 1ks/DN80" (1+1)</t>
  </si>
  <si>
    <t>142</t>
  </si>
  <si>
    <t>9000011.R</t>
  </si>
  <si>
    <t>Ostatní činnosti a náklady uvedené v PD a v TP zadavatele-v. 1.9</t>
  </si>
  <si>
    <t>-595695556</t>
  </si>
  <si>
    <t>997</t>
  </si>
  <si>
    <t>Přesun sutě</t>
  </si>
  <si>
    <t>143</t>
  </si>
  <si>
    <t>997221551</t>
  </si>
  <si>
    <t>Vodorovná doprava suti ze sypkých materiálů do 1 km</t>
  </si>
  <si>
    <t>1081496432</t>
  </si>
  <si>
    <t>"100% VAKMB z celkových 100%" (SUŤ_ŠTĚRK_T+SUŤ_ŽIVICE_T)*1,00</t>
  </si>
  <si>
    <t>144</t>
  </si>
  <si>
    <t>997221559</t>
  </si>
  <si>
    <t>Příplatek ZKD 1 km u vodorovné dopravy suti ze sypkých materiálů</t>
  </si>
  <si>
    <t>2020018072</t>
  </si>
  <si>
    <t>SUŤ_SYP*13</t>
  </si>
  <si>
    <t>145</t>
  </si>
  <si>
    <t>997221645</t>
  </si>
  <si>
    <t>Poplatek za uložení na skládce (skládkovné) odpadu asfaltového bez dehtu kód odpadu 17 03 02</t>
  </si>
  <si>
    <t>-994898635</t>
  </si>
  <si>
    <t>" 100% VAKMB z celkových 100% obrusné vrstvy (ZÁM)" (0,115001724*ODSTRZÁM_Ž1)+((0,229998168*ODSTRRÝH_CE)*1,00)</t>
  </si>
  <si>
    <t>146</t>
  </si>
  <si>
    <t>997221655</t>
  </si>
  <si>
    <t>2050339485</t>
  </si>
  <si>
    <t>0,440000904*ODSTRPODK_CE</t>
  </si>
  <si>
    <t>998</t>
  </si>
  <si>
    <t>Přesun hmot</t>
  </si>
  <si>
    <t>147</t>
  </si>
  <si>
    <t>998273102</t>
  </si>
  <si>
    <t>Přesun hmot pro trubní vedení z trub litinových otevřený výkop</t>
  </si>
  <si>
    <t>267188150</t>
  </si>
  <si>
    <t>"přesun hmot z oddílu 8-Trubní vedení" 8,450</t>
  </si>
  <si>
    <t>148</t>
  </si>
  <si>
    <t>998273124</t>
  </si>
  <si>
    <t>Příplatek k přesunu hmot pro trubní vedení z trub litinových za zvětšený přesun hmot do 500 m</t>
  </si>
  <si>
    <t>702021210</t>
  </si>
  <si>
    <t>VRN</t>
  </si>
  <si>
    <t>Vedlejší rozpočtové náklady</t>
  </si>
  <si>
    <t>VRN3</t>
  </si>
  <si>
    <t>Zařízení staveniště</t>
  </si>
  <si>
    <t>149</t>
  </si>
  <si>
    <t>032203000</t>
  </si>
  <si>
    <t>Pronájem ploch staveniště</t>
  </si>
  <si>
    <t>...</t>
  </si>
  <si>
    <t>1024</t>
  </si>
  <si>
    <t>-1712279536</t>
  </si>
  <si>
    <t>150</t>
  </si>
  <si>
    <t>032503000</t>
  </si>
  <si>
    <t>Skládky na staveništi</t>
  </si>
  <si>
    <t>-884360026</t>
  </si>
  <si>
    <t>151</t>
  </si>
  <si>
    <t>034203000</t>
  </si>
  <si>
    <t>Oplocení staveniště</t>
  </si>
  <si>
    <t>-1350264020</t>
  </si>
  <si>
    <t>152</t>
  </si>
  <si>
    <t>034403000</t>
  </si>
  <si>
    <t>Dopravní značení na staveništi</t>
  </si>
  <si>
    <t>846587423</t>
  </si>
  <si>
    <t>VRN5</t>
  </si>
  <si>
    <t>Finanční náklady</t>
  </si>
  <si>
    <t>153</t>
  </si>
  <si>
    <t>053103000</t>
  </si>
  <si>
    <t>Místní poplatky-užívání komunikace</t>
  </si>
  <si>
    <t>-2113271255</t>
  </si>
  <si>
    <t>VRN9</t>
  </si>
  <si>
    <t>Ostatní náklady</t>
  </si>
  <si>
    <t>154</t>
  </si>
  <si>
    <t>091003000</t>
  </si>
  <si>
    <t>Náklady na zajištění DIO (dopravně-inženýrské opatření)</t>
  </si>
  <si>
    <t>-766846459</t>
  </si>
  <si>
    <t>DEL80_D5</t>
  </si>
  <si>
    <t>128,5</t>
  </si>
  <si>
    <t>DEL80_CE</t>
  </si>
  <si>
    <t>DEL32_D5</t>
  </si>
  <si>
    <t>DEL32_CE</t>
  </si>
  <si>
    <t>KUB80_D5</t>
  </si>
  <si>
    <t>177,71</t>
  </si>
  <si>
    <t>KUB80_CE</t>
  </si>
  <si>
    <t>PRUMHL80</t>
  </si>
  <si>
    <t>1,729</t>
  </si>
  <si>
    <t>2125-2 - IO 02.1-Vodovodní řad B-Havlíčkova</t>
  </si>
  <si>
    <t>KUB32_D5</t>
  </si>
  <si>
    <t>20,748</t>
  </si>
  <si>
    <t>ODSTRRÝH_D5</t>
  </si>
  <si>
    <t>114,8</t>
  </si>
  <si>
    <t>ODSTRZÁM_D5</t>
  </si>
  <si>
    <t>143,5</t>
  </si>
  <si>
    <t>ODSTRPODK_D5</t>
  </si>
  <si>
    <t>1,8</t>
  </si>
  <si>
    <t>5,6</t>
  </si>
  <si>
    <t>1,6</t>
  </si>
  <si>
    <t>151,39</t>
  </si>
  <si>
    <t>56,672</t>
  </si>
  <si>
    <t>75,695</t>
  </si>
  <si>
    <t>496,223</t>
  </si>
  <si>
    <t>57,901</t>
  </si>
  <si>
    <t>115,802</t>
  </si>
  <si>
    <t>94,718</t>
  </si>
  <si>
    <t>38,394</t>
  </si>
  <si>
    <t>35,588</t>
  </si>
  <si>
    <t>17,794</t>
  </si>
  <si>
    <t>50,512</t>
  </si>
  <si>
    <t>133,168</t>
  </si>
  <si>
    <t>8,03</t>
  </si>
  <si>
    <t>SUŤ_D5_T</t>
  </si>
  <si>
    <t>82,656</t>
  </si>
  <si>
    <t>CHRÁNIČ_125</t>
  </si>
  <si>
    <t>ACO11</t>
  </si>
  <si>
    <t>313,34</t>
  </si>
  <si>
    <t>8,61</t>
  </si>
  <si>
    <t>113106521</t>
  </si>
  <si>
    <t>Rozebrání dlažeb vozovek z drobných kostek s ložem z kameniva strojně pl přes 200 m2</t>
  </si>
  <si>
    <t>1681582887</t>
  </si>
  <si>
    <t>"délka DN80 drobná kostka-D5" 128,5</t>
  </si>
  <si>
    <t>"délka D32 drobná kostka-D5" 15,0</t>
  </si>
  <si>
    <t>"zákl.objem ze SW pod.prof. DN80 drobná kostka-D5" 177,71</t>
  </si>
  <si>
    <t>"zákl.objem přípojky" DEL32_D5*PRUMHL80*0,8</t>
  </si>
  <si>
    <t>KUB32_CE</t>
  </si>
  <si>
    <t>"průměrná hloubka" (KUB80_CE)/(DEL80_CE*0,8)</t>
  </si>
  <si>
    <t>(DEL80_D5+DEL32_D5)*0,8</t>
  </si>
  <si>
    <t>(DEL80_D5+DEL32_D5)*(2*0,5)</t>
  </si>
  <si>
    <t>ODSTR_D5_CE</t>
  </si>
  <si>
    <t>113107163</t>
  </si>
  <si>
    <t>Odstranění podkladu z kameniva drceného tl přes 200 do 300 mm strojně pl přes 50 do 200 m2</t>
  </si>
  <si>
    <t>-308865563</t>
  </si>
  <si>
    <t>113201112</t>
  </si>
  <si>
    <t>Vytrhání obrub silničních ležatých</t>
  </si>
  <si>
    <t>-512895858</t>
  </si>
  <si>
    <t>1*(0,8+2*0,5)</t>
  </si>
  <si>
    <t>-768167385</t>
  </si>
  <si>
    <t>"průměrná rychlost pokládky 12m/den" (DEL80_CE)/12*8</t>
  </si>
  <si>
    <t>14145897</t>
  </si>
  <si>
    <t>"průměrná rychlost pokládky 12m/den" (DEL80_CE)/12</t>
  </si>
  <si>
    <t>1338054136</t>
  </si>
  <si>
    <t>7*0,8</t>
  </si>
  <si>
    <t>-1113812611</t>
  </si>
  <si>
    <t>2*0,8</t>
  </si>
  <si>
    <t>1173691537</t>
  </si>
  <si>
    <t>VYK_D5</t>
  </si>
  <si>
    <t>"výkop m3 ve střední kostce-D5" ((KUB80_D5+KUB32_D5)-((DEL80_D5+DEL32_D5)*0,8*0,41))</t>
  </si>
  <si>
    <t>"výkop v nezpevněném N2" 0</t>
  </si>
  <si>
    <t>254290863</t>
  </si>
  <si>
    <t>241945912</t>
  </si>
  <si>
    <t>"křížení kabelů" ZAJKAB3*(1,0+1,0)*PRUMHL80</t>
  </si>
  <si>
    <t>1304824232</t>
  </si>
  <si>
    <t xml:space="preserve">"pažení celkové"  ((DEL80_CE+DEL32_CE)*PRUMHL80*2)</t>
  </si>
  <si>
    <t>-1307763079</t>
  </si>
  <si>
    <t>-1035695448</t>
  </si>
  <si>
    <t>"přesun na mezideponii a zpět pro zpět.zásyp vrstvy 0,41-0,1m" MEZIDEPO13*2</t>
  </si>
  <si>
    <t>-1862753833</t>
  </si>
  <si>
    <t>"přesun na mezideponii a zpět pro zpět.zásyp vrstvy 0,41-0,1m" MEZIDEPO45*2</t>
  </si>
  <si>
    <t>108476695</t>
  </si>
  <si>
    <t>"vytlačený objem L-P-O ve zpevněném" (DEL80_CE*0,399)+(DEL32_CE*0,360)</t>
  </si>
  <si>
    <t>"vytlačený objem L-P-O v nezpevněném" 0</t>
  </si>
  <si>
    <t>53828838</t>
  </si>
  <si>
    <t>1083300919</t>
  </si>
  <si>
    <t>799303409</t>
  </si>
  <si>
    <t>1881851769</t>
  </si>
  <si>
    <t>"nakládání výkopku z MEZIDEPA pro zpět.zásyp vrstvy 0,41-0,1m" (ZASYP_DEPO)*0,5</t>
  </si>
  <si>
    <t>-746461143</t>
  </si>
  <si>
    <t>-921134225</t>
  </si>
  <si>
    <t>"uložení výkopku na MEZIDEPO pro zpět.zásyp vrstvy 0,41-0,1m" MEZIDEPO13+MEZIDEPO45</t>
  </si>
  <si>
    <t>1365074429</t>
  </si>
  <si>
    <t>-508606792</t>
  </si>
  <si>
    <t>773247704</t>
  </si>
  <si>
    <t>"výk.deponovaný a proviz.zpět v konstr. vrstvě ulož."((DEL80_CE+DEL32_CE)*0,8)*(0,41-0,10)</t>
  </si>
  <si>
    <t>ZASYP_RÝH</t>
  </si>
  <si>
    <t>-193319299</t>
  </si>
  <si>
    <t>-693928312</t>
  </si>
  <si>
    <t>(DEL80_CE*0,271)+(DEL32_CE*0,238)</t>
  </si>
  <si>
    <t>743775670</t>
  </si>
  <si>
    <t>268360311</t>
  </si>
  <si>
    <t>(DEL80_CE*0,120)+(DEL32_CE*0,120)</t>
  </si>
  <si>
    <t>-1665805163</t>
  </si>
  <si>
    <t>"dočasná úprava komunikace místní-D5 410 mm-1 vrstva štěrku 100mm" ((DEL80_D5*0,8)+(DEL32_D5*0,8))</t>
  </si>
  <si>
    <t>564851111</t>
  </si>
  <si>
    <t>Podklad ze štěrkodrtě ŠD plochy přes 100 m2 tl 150 mm</t>
  </si>
  <si>
    <t>-1556889931</t>
  </si>
  <si>
    <t>"vrstva 300 mm hutněna 2x po 150 mm" (ODSTRPODK_D5)*2</t>
  </si>
  <si>
    <t>565155101</t>
  </si>
  <si>
    <t>Asfaltový beton vrstva podkladní ACP 16 (obalované kamenivo OKS) tl 70 mm š do 1,5 m</t>
  </si>
  <si>
    <t>1238285351</t>
  </si>
  <si>
    <t>-971068726</t>
  </si>
  <si>
    <t>"provizorní úprava rýhy před pokládkou živice dle budoucích živičných vrstev-100mm " ODSTRRÝH_D5</t>
  </si>
  <si>
    <t>788589935</t>
  </si>
  <si>
    <t>533879782</t>
  </si>
  <si>
    <t>909151797</t>
  </si>
  <si>
    <t>"(33% z 940m2 Gasnet" 313,32</t>
  </si>
  <si>
    <t>"(33% z 940m2 kanalizace" 313,34</t>
  </si>
  <si>
    <t>"celková výměra plochy silnice vč. budoucích dlážděných odst. pruhů-940m2-33% VAKMB-voda" (940*0,33334)</t>
  </si>
  <si>
    <t>851241131</t>
  </si>
  <si>
    <t>Montáž potrubí z trub litinových hrdlových s integrovaným těsněním otevřený výkop DN 80</t>
  </si>
  <si>
    <t>-1964748246</t>
  </si>
  <si>
    <t>55254080</t>
  </si>
  <si>
    <t>trouba vodovodní litinová hrdlová hrdlová Zn+Al povlak K9 dl 6m DN 80</t>
  </si>
  <si>
    <t>-550822866</t>
  </si>
  <si>
    <t>857241131</t>
  </si>
  <si>
    <t>Montáž litinových tvarovek jednoosých hrdlových otevřený výkop s integrovaným těsněním DN 80</t>
  </si>
  <si>
    <t>-509823194</t>
  </si>
  <si>
    <t>55253646</t>
  </si>
  <si>
    <t>přesuvka hrdlová litinová práškový epoxid tl 250µm se šroubovým spojem U-kus DN 80</t>
  </si>
  <si>
    <t>954164159</t>
  </si>
  <si>
    <t>240130779</t>
  </si>
  <si>
    <t>-430782272</t>
  </si>
  <si>
    <t>871261151</t>
  </si>
  <si>
    <t>Montáž potrubí z PE100 SDR 17 otevřený výkop svařovaných na tupo D 125 x 7,4 mm</t>
  </si>
  <si>
    <t>232570847</t>
  </si>
  <si>
    <t>"chránička pro křížení s kanalizací v podchodu s přesahem 1,5m na obě strany-odhad" 15,0</t>
  </si>
  <si>
    <t>28613577</t>
  </si>
  <si>
    <t>potrubí dvouvrstvé PE100 RC SDR17 125x7,4 dl 12m</t>
  </si>
  <si>
    <t>-391594513</t>
  </si>
  <si>
    <t>-1063919004</t>
  </si>
  <si>
    <t>515749739</t>
  </si>
  <si>
    <t>-1576116840</t>
  </si>
  <si>
    <t>-1873319478</t>
  </si>
  <si>
    <t>-108739886</t>
  </si>
  <si>
    <t>891249111</t>
  </si>
  <si>
    <t>Montáž navrtávacích pasů na potrubí z jakýchkoli trub DN 80</t>
  </si>
  <si>
    <t>-1775439756</t>
  </si>
  <si>
    <t>335008005416</t>
  </si>
  <si>
    <t>PAS NAVRTÁVACÍ HACOM 80-5/4"-NEOCEŇOVAT DODÁVKU OBJEDNATELE</t>
  </si>
  <si>
    <t>-1157686227</t>
  </si>
  <si>
    <t>140648613</t>
  </si>
  <si>
    <t>882342085</t>
  </si>
  <si>
    <t>892241111</t>
  </si>
  <si>
    <t>Tlaková zkouška vodou potrubí DN do 80</t>
  </si>
  <si>
    <t>-805438407</t>
  </si>
  <si>
    <t>1476431254</t>
  </si>
  <si>
    <t>"uliční řad včetně provizorního rozvodu" DEL80_CE*2</t>
  </si>
  <si>
    <t>-1581500162</t>
  </si>
  <si>
    <t>-509834190</t>
  </si>
  <si>
    <t>-1072206380</t>
  </si>
  <si>
    <t>899432111</t>
  </si>
  <si>
    <t>Výšková úprava uličního vstupu nebo vpusti do 200 mm snížením krycího hrnce, šoupěte nebo hydrantu</t>
  </si>
  <si>
    <t>-1944176003</t>
  </si>
  <si>
    <t>-1316792250</t>
  </si>
  <si>
    <t>DEL32_CE+DEL80_CE</t>
  </si>
  <si>
    <t>-897464314</t>
  </si>
  <si>
    <t>1685799923</t>
  </si>
  <si>
    <t>638692749</t>
  </si>
  <si>
    <t>-1184240568</t>
  </si>
  <si>
    <t>"33% GasNet, 33% vodovod; 33% kanalizace" (13,06+5,34+7,43)/3</t>
  </si>
  <si>
    <t>-1198451749</t>
  </si>
  <si>
    <t>1359708836</t>
  </si>
  <si>
    <t>-617219108</t>
  </si>
  <si>
    <t>587747497</t>
  </si>
  <si>
    <t>1703087391</t>
  </si>
  <si>
    <t>-1014033211</t>
  </si>
  <si>
    <t>9000006.R</t>
  </si>
  <si>
    <t>Provizorní rozvod vody izolovaný, vč. propojení přípojek po dobu výstavby, čl.2.45-TP v.1.9</t>
  </si>
  <si>
    <t>-1884250588</t>
  </si>
  <si>
    <t>PROVIZ_ROZV63</t>
  </si>
  <si>
    <t>9000007.R</t>
  </si>
  <si>
    <t>Provizorní propojení 1 přípojky na vnitřní rozvod vody po dobu výstavby, čl.2.45-TP v.1.9</t>
  </si>
  <si>
    <t>-1391894776</t>
  </si>
  <si>
    <t>-1834631720</t>
  </si>
  <si>
    <t>654711119</t>
  </si>
  <si>
    <t>(DEL80_CE+DEL32_CE)/50,0</t>
  </si>
  <si>
    <t>-1395319191</t>
  </si>
  <si>
    <t>130327979</t>
  </si>
  <si>
    <t>1594930334</t>
  </si>
  <si>
    <t>"100% VAKMB z celkových 100%" (SUŤ_ŠTĚRK_T+SUŤ_D5_T)*1,00</t>
  </si>
  <si>
    <t>409987659</t>
  </si>
  <si>
    <t>997221611</t>
  </si>
  <si>
    <t>Nakládání suti na dopravní prostředky pro vodorovnou dopravu</t>
  </si>
  <si>
    <t>-666023158</t>
  </si>
  <si>
    <t>0,32*(ODSTRRÝH_D5+ODSTRZÁM_D5)</t>
  </si>
  <si>
    <t>945518518</t>
  </si>
  <si>
    <t>0,44*ODSTRPODK_D5</t>
  </si>
  <si>
    <t>2099304449</t>
  </si>
  <si>
    <t>"přesun hmot z oddílu 8-Trubní vedení" 8,03</t>
  </si>
  <si>
    <t>-1057563537</t>
  </si>
  <si>
    <t>-1080614091</t>
  </si>
  <si>
    <t>-1152105950</t>
  </si>
  <si>
    <t>1307045586</t>
  </si>
  <si>
    <t>1629483391</t>
  </si>
  <si>
    <t>901354522</t>
  </si>
  <si>
    <t>462228896</t>
  </si>
  <si>
    <t>DEL80_D1</t>
  </si>
  <si>
    <t>77,8</t>
  </si>
  <si>
    <t>47,463</t>
  </si>
  <si>
    <t>23,94</t>
  </si>
  <si>
    <t>65,734</t>
  </si>
  <si>
    <t>SUŤ_D1_T</t>
  </si>
  <si>
    <t>181,72</t>
  </si>
  <si>
    <t>6,213</t>
  </si>
  <si>
    <t>2125-3 - IO 03.1-Vodovodní řad C-Smetanova</t>
  </si>
  <si>
    <t>DEL32_D1</t>
  </si>
  <si>
    <t>KUB80_D1</t>
  </si>
  <si>
    <t>109,1</t>
  </si>
  <si>
    <t>1,753</t>
  </si>
  <si>
    <t>KUB32_D1</t>
  </si>
  <si>
    <t>16,829</t>
  </si>
  <si>
    <t>ODSTRRÝH_D1</t>
  </si>
  <si>
    <t>71,84</t>
  </si>
  <si>
    <t>ODSTR_D1_CE</t>
  </si>
  <si>
    <t>560</t>
  </si>
  <si>
    <t>ODSTRPODK_D1</t>
  </si>
  <si>
    <t>7,2</t>
  </si>
  <si>
    <t>0,8</t>
  </si>
  <si>
    <t>82,825</t>
  </si>
  <si>
    <t>41,413</t>
  </si>
  <si>
    <t>314,839</t>
  </si>
  <si>
    <t>35,362</t>
  </si>
  <si>
    <t>82,826</t>
  </si>
  <si>
    <t>DLAŽ_D1_ZPĚT</t>
  </si>
  <si>
    <t>308</t>
  </si>
  <si>
    <t>113106571</t>
  </si>
  <si>
    <t>Rozebrání dlažeb vozovek ze zámkové dlažby s ložem z kameniva strojně pl přes 200 m2</t>
  </si>
  <si>
    <t>-2062445746</t>
  </si>
  <si>
    <t>"délka DN80 zámková dlažba-D1" 77,80</t>
  </si>
  <si>
    <t>"délka D3250 zámková dlažba-D1" 12,0</t>
  </si>
  <si>
    <t>"zákl.objem ze SW pod.prof. DN80 zámková dlažba-D1" 109,10</t>
  </si>
  <si>
    <t>"zákl.objem přípojky" DEL32_D1*PRUMHL80*0,8</t>
  </si>
  <si>
    <t>(DEL80_D1+DEL32_D1)*0,8</t>
  </si>
  <si>
    <t>ODSTRZÁM_D1</t>
  </si>
  <si>
    <t>"odstranění v celé šířce silnice-560m2" 560,0-ODSTRRÝH_D1</t>
  </si>
  <si>
    <t>"(50% z 560m2 kanalizace" (ODSTR_D1_CE*0,5)*1,1</t>
  </si>
  <si>
    <t>"celková výměra plochy dlážděné silnice-560m2-50% VAKMB-vodovod-ztratné 10%" (ODSTR_D1_CE*0,5)*1,1</t>
  </si>
  <si>
    <t>113107162</t>
  </si>
  <si>
    <t>Odstranění podkladu z kameniva drceného tl přes 100 do 200 mm strojně pl přes 50 do 200 m2</t>
  </si>
  <si>
    <t>-395459640</t>
  </si>
  <si>
    <t>113107172</t>
  </si>
  <si>
    <t>Odstranění podkladu z betonu prostého tl přes 150 do 300 mm strojně pl přes 50 do 200 m2</t>
  </si>
  <si>
    <t>1945557250</t>
  </si>
  <si>
    <t>2095771745</t>
  </si>
  <si>
    <t>2117247974</t>
  </si>
  <si>
    <t>-1242785601</t>
  </si>
  <si>
    <t>9*0,8</t>
  </si>
  <si>
    <t>-1994566770</t>
  </si>
  <si>
    <t>1*0,8</t>
  </si>
  <si>
    <t>132254203</t>
  </si>
  <si>
    <t>Hloubení zapažených rýh š do 2000 mm v hornině třídy těžitelnosti I skupiny 3 objem do 100 m3</t>
  </si>
  <si>
    <t>701986441</t>
  </si>
  <si>
    <t>VYK_D1</t>
  </si>
  <si>
    <t>"výkop m3 v zámkové dlažbě-D1" ((KUB80_D1+KUB32_D1)-((DEL80_D1+DEL32_D1)*0,8*0,60))</t>
  </si>
  <si>
    <t>132354203</t>
  </si>
  <si>
    <t>Hloubení zapažených rýh š do 2000 mm v hornině třídy těžitelnosti II skupiny 4 objem do 100 m3</t>
  </si>
  <si>
    <t>1261390957</t>
  </si>
  <si>
    <t>-1752171333</t>
  </si>
  <si>
    <t>1752608837</t>
  </si>
  <si>
    <t>665075294</t>
  </si>
  <si>
    <t>1571557024</t>
  </si>
  <si>
    <t>(VYKOP_Z+VYTLAČ_N)*((VYKOP3)/VYKOP_CE)</t>
  </si>
  <si>
    <t>405792828</t>
  </si>
  <si>
    <t>-2139243227</t>
  </si>
  <si>
    <t>(VYKOP_Z+VYTLAČ_N)*((VYKOP4)/VYKOP_CE)</t>
  </si>
  <si>
    <t>-798638447</t>
  </si>
  <si>
    <t>1487004854</t>
  </si>
  <si>
    <t>-1088770012</t>
  </si>
  <si>
    <t>412423801</t>
  </si>
  <si>
    <t>-376521364</t>
  </si>
  <si>
    <t>-1535696617</t>
  </si>
  <si>
    <t>-1159726537</t>
  </si>
  <si>
    <t>-629323574</t>
  </si>
  <si>
    <t>451577877</t>
  </si>
  <si>
    <t>Podklad nebo lože pod dlažbu vodorovný nebo do sklonu 1:5 ze štěrkopísku tl přes 30 do 100 mm</t>
  </si>
  <si>
    <t>-1490192760</t>
  </si>
  <si>
    <t>"(50% z 560m2 kanalizace" (ODSTR_D1_CE*0,50)*1,1</t>
  </si>
  <si>
    <t>"celková výměra plochy dlážděné silnice-560m2-50% VAKMB-vodovod-ztratné 10%" (ODSTR_D1_CE*0,50)*1,1</t>
  </si>
  <si>
    <t>564861011</t>
  </si>
  <si>
    <t>Podklad ze štěrkodrtě ŠD plochy do 100 m2 tl 200 mm</t>
  </si>
  <si>
    <t>-604988164</t>
  </si>
  <si>
    <t>"obnova komunikace místní-D1-1 vrstva štěrku 200mm" ODSTRPODK_D1</t>
  </si>
  <si>
    <t>567132111</t>
  </si>
  <si>
    <t>Podklad ze směsi stmelené cementem SC C 8/10 (KSC I) tl 160 mm</t>
  </si>
  <si>
    <t>-576474210</t>
  </si>
  <si>
    <t>596212332</t>
  </si>
  <si>
    <t>Kladení zámkové dlažby pozemních komunikací ručně tl do 100 mm skupiny C pl do 300 m2</t>
  </si>
  <si>
    <t>-389043196</t>
  </si>
  <si>
    <t>-799490880</t>
  </si>
  <si>
    <t>-2002347333</t>
  </si>
  <si>
    <t>1210979389</t>
  </si>
  <si>
    <t>502825644</t>
  </si>
  <si>
    <t>1334319480</t>
  </si>
  <si>
    <t>786117762</t>
  </si>
  <si>
    <t>-1137755140</t>
  </si>
  <si>
    <t>"chránička pro křížení s kanalizací v podchodu s přesahem 1,5m na obě strany-odhad" 12,0</t>
  </si>
  <si>
    <t>836694001</t>
  </si>
  <si>
    <t>-774011127</t>
  </si>
  <si>
    <t>-87118092</t>
  </si>
  <si>
    <t>1124694714</t>
  </si>
  <si>
    <t>Isiflo spojka přímá, speciální rozměr, typ 100, rozměr 34x32-NEOCEŇOVAT DODÁVKU OBJEDNATELE</t>
  </si>
  <si>
    <t>-1745540487</t>
  </si>
  <si>
    <t>1137177139</t>
  </si>
  <si>
    <t>410667531</t>
  </si>
  <si>
    <t>1826333131</t>
  </si>
  <si>
    <t>118414432</t>
  </si>
  <si>
    <t>731560822</t>
  </si>
  <si>
    <t>1754061894</t>
  </si>
  <si>
    <t>369589960</t>
  </si>
  <si>
    <t>-904824765</t>
  </si>
  <si>
    <t>-1455827297</t>
  </si>
  <si>
    <t>964877403</t>
  </si>
  <si>
    <t>507227296</t>
  </si>
  <si>
    <t>247395971</t>
  </si>
  <si>
    <t>-1630689346</t>
  </si>
  <si>
    <t>2092991303</t>
  </si>
  <si>
    <t>979054451</t>
  </si>
  <si>
    <t>Očištění vybouraných zámkových dlaždic s původním spárováním z kameniva těženého</t>
  </si>
  <si>
    <t>-800453451</t>
  </si>
  <si>
    <t>1869245821</t>
  </si>
  <si>
    <t>1048553892</t>
  </si>
  <si>
    <t>-1094803265</t>
  </si>
  <si>
    <t>-370871227</t>
  </si>
  <si>
    <t>1428364006</t>
  </si>
  <si>
    <t>1102274592</t>
  </si>
  <si>
    <t>-1776079684</t>
  </si>
  <si>
    <t>964681697</t>
  </si>
  <si>
    <t>-1288325725</t>
  </si>
  <si>
    <t>1539423146</t>
  </si>
  <si>
    <t>-1676036795</t>
  </si>
  <si>
    <t>"100% VAKMB z celkových 100%" (SUŤ_ŠTĚRK_T)</t>
  </si>
  <si>
    <t>"přeprava dlažby na dočasnou skládku a zpět" SUŤ_D1_T*2</t>
  </si>
  <si>
    <t>-1400880784</t>
  </si>
  <si>
    <t>SUŤ_ŠTĚRK_T*13</t>
  </si>
  <si>
    <t>1063922890</t>
  </si>
  <si>
    <t>"pro cestu na meziskládku a zpět" 2*(0,295*(DLAŽ_D1_ZPĚT))</t>
  </si>
  <si>
    <t>-1050627787</t>
  </si>
  <si>
    <t>(0,290005567*ODSTRPODK_D1)+(0,625*ODSTRPODK_D1)</t>
  </si>
  <si>
    <t>2056089472</t>
  </si>
  <si>
    <t>"přesun hmot z oddílu 8-Trubní vedení" 6,213</t>
  </si>
  <si>
    <t>-384307863</t>
  </si>
  <si>
    <t>-1287800832</t>
  </si>
  <si>
    <t>-179336272</t>
  </si>
  <si>
    <t>-995787016</t>
  </si>
  <si>
    <t>221650302</t>
  </si>
  <si>
    <t>-1804464520</t>
  </si>
  <si>
    <t>-2097947653</t>
  </si>
  <si>
    <t>1,69</t>
  </si>
  <si>
    <t>DEL80_Ž1</t>
  </si>
  <si>
    <t>74,81</t>
  </si>
  <si>
    <t>76,5</t>
  </si>
  <si>
    <t>DEL32_Ž1</t>
  </si>
  <si>
    <t>2,84</t>
  </si>
  <si>
    <t>KUB80_Ž1</t>
  </si>
  <si>
    <t>104,21</t>
  </si>
  <si>
    <t>2125-4 - IO 04.1-Vodovodní řad D-Nerudova</t>
  </si>
  <si>
    <t>107,05</t>
  </si>
  <si>
    <t>1,749</t>
  </si>
  <si>
    <t>KUB32_Ž1</t>
  </si>
  <si>
    <t>9,794</t>
  </si>
  <si>
    <t>1,352</t>
  </si>
  <si>
    <t>65,448</t>
  </si>
  <si>
    <t>3,042</t>
  </si>
  <si>
    <t>3,2</t>
  </si>
  <si>
    <t>89,334</t>
  </si>
  <si>
    <t>44,667</t>
  </si>
  <si>
    <t>292,083</t>
  </si>
  <si>
    <t>33,044</t>
  </si>
  <si>
    <t>34,523</t>
  </si>
  <si>
    <t>69,046</t>
  </si>
  <si>
    <t>56,29</t>
  </si>
  <si>
    <t>20,289</t>
  </si>
  <si>
    <t>22,398</t>
  </si>
  <si>
    <t>10,145</t>
  </si>
  <si>
    <t>30,034</t>
  </si>
  <si>
    <t>1,946</t>
  </si>
  <si>
    <t>15,053</t>
  </si>
  <si>
    <t>4,496</t>
  </si>
  <si>
    <t>6,44</t>
  </si>
  <si>
    <t>113106185</t>
  </si>
  <si>
    <t>Rozebrání dlažeb vozovek z drobných kostek s ložem z kameniva strojně pl do 50 m2</t>
  </si>
  <si>
    <t>2130991081</t>
  </si>
  <si>
    <t>"délka DN80 drobná kostka-D5" 1,69</t>
  </si>
  <si>
    <t>"délka DN80 živice místní-Ž1" 74,81</t>
  </si>
  <si>
    <t>"délka D32 živice místní-Ž1" 7,0</t>
  </si>
  <si>
    <t>"zákl.objem ze SW pod.prof. DN80 drobná kostka-D5" 2,84</t>
  </si>
  <si>
    <t>"zákl.objem ze SW pod.prof. DN80 živice místní-Ž1" 104,21</t>
  </si>
  <si>
    <t>"zákl.objem přípojky" DEL32_Ž1*PRUMHL80*0,8</t>
  </si>
  <si>
    <t>(DEL80_D5)*0,8</t>
  </si>
  <si>
    <t>(DEL80_D5)*(2*0,5)</t>
  </si>
  <si>
    <t>(DEL80_Ž1+DEL32_Ž1)*0,8</t>
  </si>
  <si>
    <t>"potřebný přesah vně rýhy" ODSTRRÝH_D5+ODSTRZÁM_D5</t>
  </si>
  <si>
    <t>113107322</t>
  </si>
  <si>
    <t>Odstranění podkladu z kameniva drceného tl přes 100 do 200 mm strojně pl do 50 m2</t>
  </si>
  <si>
    <t>514312271</t>
  </si>
  <si>
    <t>-301138118</t>
  </si>
  <si>
    <t>113107332</t>
  </si>
  <si>
    <t>Odstranění podkladu z betonu prostého tl přes 150 do 300 mm strojně pl do 50 m2</t>
  </si>
  <si>
    <t>-1167875325</t>
  </si>
  <si>
    <t>2066544548</t>
  </si>
  <si>
    <t>1826352149</t>
  </si>
  <si>
    <t>770123966</t>
  </si>
  <si>
    <t>-322930730</t>
  </si>
  <si>
    <t>-213361954</t>
  </si>
  <si>
    <t>4*0,8</t>
  </si>
  <si>
    <t>-509050431</t>
  </si>
  <si>
    <t>1980386258</t>
  </si>
  <si>
    <t>"výkop m3 ve střední kostce-D5" ((KUB80_D5)-((DEL80_D5)*0,8*0,50))</t>
  </si>
  <si>
    <t>"výkop m3 v mísstní živici-Ž1" ((KUB80_Ž1+KUB32_Ž1)-((DEL80_Ž1+DEL32_Ž1)*0,8*0,41))</t>
  </si>
  <si>
    <t>-1231868512</t>
  </si>
  <si>
    <t>-1608438820</t>
  </si>
  <si>
    <t>-1679914116</t>
  </si>
  <si>
    <t>-1102441558</t>
  </si>
  <si>
    <t>1394001460</t>
  </si>
  <si>
    <t>-400899795</t>
  </si>
  <si>
    <t>-228014401</t>
  </si>
  <si>
    <t>-365556933</t>
  </si>
  <si>
    <t>-751110044</t>
  </si>
  <si>
    <t>1417889447</t>
  </si>
  <si>
    <t>-1667553147</t>
  </si>
  <si>
    <t>492457934</t>
  </si>
  <si>
    <t>-460912651</t>
  </si>
  <si>
    <t>-2079385359</t>
  </si>
  <si>
    <t>-2096747156</t>
  </si>
  <si>
    <t>96116844</t>
  </si>
  <si>
    <t>"výk.deponovaný a proviz.zpět v konstr. vrstvě ulož."((DEL80_Ž1+DEL32_Ž1)*0,8)*(0,41-0,10)</t>
  </si>
  <si>
    <t>-990612235</t>
  </si>
  <si>
    <t>-412792903</t>
  </si>
  <si>
    <t>377596643</t>
  </si>
  <si>
    <t>-1063294764</t>
  </si>
  <si>
    <t>-2121697491</t>
  </si>
  <si>
    <t>0,09+0,06+0,04</t>
  </si>
  <si>
    <t>-607910722</t>
  </si>
  <si>
    <t>"TYP 1 (2 * 2/3 * švýk +b/2) * h * počet" (2*2/3*0,80+(0,45/2))*0,41*2</t>
  </si>
  <si>
    <t>"TYP 1 (2 * 2/3 * švýk +b/2) * h * počet" (2*2/3*0,80+(0,35/2))*0,34*2</t>
  </si>
  <si>
    <t>"TYP 1 (2 * 2/3 * švýk +b/2) * h * počet" (2*2/3*0,80+(0,27/2))*0,28*2</t>
  </si>
  <si>
    <t>-163468500</t>
  </si>
  <si>
    <t>"dočasná úprava komunikace místní-Ž1 410 mm-1 vrstva štěrku 100mm" ((DEL80_Ž1*0,8)+(DEL32_Ž1*0,8))</t>
  </si>
  <si>
    <t>685918835</t>
  </si>
  <si>
    <t>(ODSTRRÝH_Ž1)*2</t>
  </si>
  <si>
    <t>879713173</t>
  </si>
  <si>
    <t>"obnova komunikace místní-D5-1 vrstva štěrku 200mm" ODSTRPODK_D5</t>
  </si>
  <si>
    <t>253381192</t>
  </si>
  <si>
    <t>-1476755248</t>
  </si>
  <si>
    <t>676623117</t>
  </si>
  <si>
    <t>-1285364701</t>
  </si>
  <si>
    <t>-297660455</t>
  </si>
  <si>
    <t>"(50% z 462m2 kanalizace" 231</t>
  </si>
  <si>
    <t>"celková výměra plochy silnice vč. budoucích dlážděných odst. pruhů-462m2-50% VAKMB-voda" (462*0,50)</t>
  </si>
  <si>
    <t>591211111</t>
  </si>
  <si>
    <t>Kladení dlažby z kostek drobných z kamene do lože z kameniva těženého tl 50 mm</t>
  </si>
  <si>
    <t>108058178</t>
  </si>
  <si>
    <t>-590717291</t>
  </si>
  <si>
    <t>-1578294678</t>
  </si>
  <si>
    <t>-279359257</t>
  </si>
  <si>
    <t>55253916</t>
  </si>
  <si>
    <t>koleno hrdlové z tvárné litiny,práškový epoxid tl 250µm MMK-kus DN 80-22,5°</t>
  </si>
  <si>
    <t>823790261</t>
  </si>
  <si>
    <t>55253928</t>
  </si>
  <si>
    <t>koleno hrdlové z tvárné litiny,práškový epoxid tl 250µm MMK-kus DN 80-30°</t>
  </si>
  <si>
    <t>-491009065</t>
  </si>
  <si>
    <t>55253940</t>
  </si>
  <si>
    <t>koleno hrdlové z tvárné litiny,práškový epoxid tl 250µm MMK-kus DN 80-45°</t>
  </si>
  <si>
    <t>765903790</t>
  </si>
  <si>
    <t>-1160290665</t>
  </si>
  <si>
    <t>-806887066</t>
  </si>
  <si>
    <t>-754324919</t>
  </si>
  <si>
    <t>1628098618</t>
  </si>
  <si>
    <t>1603243236</t>
  </si>
  <si>
    <t>-1620089394</t>
  </si>
  <si>
    <t>1910048545</t>
  </si>
  <si>
    <t>-1902192789</t>
  </si>
  <si>
    <t>250992003</t>
  </si>
  <si>
    <t>-1717011563</t>
  </si>
  <si>
    <t>1305510730</t>
  </si>
  <si>
    <t>894220351</t>
  </si>
  <si>
    <t>-696222437</t>
  </si>
  <si>
    <t>-2048252675</t>
  </si>
  <si>
    <t>-433526937</t>
  </si>
  <si>
    <t>-272245373</t>
  </si>
  <si>
    <t>-284401136</t>
  </si>
  <si>
    <t>-1523507193</t>
  </si>
  <si>
    <t>-85842189</t>
  </si>
  <si>
    <t>-1346521181</t>
  </si>
  <si>
    <t>-419842349</t>
  </si>
  <si>
    <t>587832966</t>
  </si>
  <si>
    <t>"50% vodovod; 50% kanalizace" (5,75+7,13)/2</t>
  </si>
  <si>
    <t>753912314</t>
  </si>
  <si>
    <t>-598360293</t>
  </si>
  <si>
    <t>979071121</t>
  </si>
  <si>
    <t>Očištění dlažebních kostek drobných s původním spárováním kamenivem těženým</t>
  </si>
  <si>
    <t>-117136998</t>
  </si>
  <si>
    <t>1592440564</t>
  </si>
  <si>
    <t>1074702246</t>
  </si>
  <si>
    <t>1376445021</t>
  </si>
  <si>
    <t>-1533440931</t>
  </si>
  <si>
    <t>-1100324283</t>
  </si>
  <si>
    <t>80785066</t>
  </si>
  <si>
    <t>-1702439090</t>
  </si>
  <si>
    <t>"1ks/1 provizorní potrubí; 1ks/DN80" (0+1)</t>
  </si>
  <si>
    <t>336760442</t>
  </si>
  <si>
    <t>-1317068826</t>
  </si>
  <si>
    <t>"100% VAKMB z celkových 100%" (SUŤ_ŠTĚRK_T+SUŤ_ŽIVICE_T)</t>
  </si>
  <si>
    <t>"přeprava dlažby na dočasnou skládku a zpět" SUŤ_D5_T*2</t>
  </si>
  <si>
    <t>265568573</t>
  </si>
  <si>
    <t>(SUŤ_ŠTĚRK_T+SUŤ_ŽIVICE_T)*13</t>
  </si>
  <si>
    <t>-1201979265</t>
  </si>
  <si>
    <t>"pro cestu na meziskládku a zpět" 2*(0,319855358*(ODSTRRÝH_D5+ODSTRZÁM_D5))</t>
  </si>
  <si>
    <t>1843760550</t>
  </si>
  <si>
    <t>0.229999388*ODSTRRÝH_Ž1</t>
  </si>
  <si>
    <t>824837346</t>
  </si>
  <si>
    <t>(0,289940828*ODSTRRÝH_D5)+(0,625*ODSTRRÝH_D5)+(0,439998166*ODSTRPODK_Ž1)</t>
  </si>
  <si>
    <t>-1169662548</t>
  </si>
  <si>
    <t>"přesun hmot z oddílu 8-Trubní vedení" 4,496</t>
  </si>
  <si>
    <t>-979800442</t>
  </si>
  <si>
    <t>-982500323</t>
  </si>
  <si>
    <t>-1944571436</t>
  </si>
  <si>
    <t>1655529869</t>
  </si>
  <si>
    <t>-1316557908</t>
  </si>
  <si>
    <t>-870221182</t>
  </si>
  <si>
    <t>1662394890</t>
  </si>
  <si>
    <t>332,2</t>
  </si>
  <si>
    <t>344,4</t>
  </si>
  <si>
    <t>26,2</t>
  </si>
  <si>
    <t>498,74</t>
  </si>
  <si>
    <t>1,877</t>
  </si>
  <si>
    <t>39,342</t>
  </si>
  <si>
    <t>2125-5 - IO 05-Vodovodní řad E, F-Macharova</t>
  </si>
  <si>
    <t>296,48</t>
  </si>
  <si>
    <t>968,52</t>
  </si>
  <si>
    <t>15,2</t>
  </si>
  <si>
    <t>431,88</t>
  </si>
  <si>
    <t>215,94</t>
  </si>
  <si>
    <t>1391,232</t>
  </si>
  <si>
    <t>146,848</t>
  </si>
  <si>
    <t>285,032</t>
  </si>
  <si>
    <t>99,568</t>
  </si>
  <si>
    <t>376,15</t>
  </si>
  <si>
    <t>130,451</t>
  </si>
  <si>
    <t>157,295</t>
  </si>
  <si>
    <t>287,746</t>
  </si>
  <si>
    <t>29,437</t>
  </si>
  <si>
    <t>4,621</t>
  </si>
  <si>
    <t>11,848</t>
  </si>
  <si>
    <t>DEL80DOP_Ž1</t>
  </si>
  <si>
    <t>12,2</t>
  </si>
  <si>
    <t>KUB80DOP_Ž1</t>
  </si>
  <si>
    <t>18,32</t>
  </si>
  <si>
    <t>-1487359881</t>
  </si>
  <si>
    <t>"délka DN80-místní komunikace živice-Ž1 (řad E+F)" 169,6+162,6</t>
  </si>
  <si>
    <t>"délka dopojů DN80-místní komunikace živice-Ž1 (řad E-1, E-2+F-1)" 3,6+4,3+4,3</t>
  </si>
  <si>
    <t>"délka D32-místní komunikace živice-Ž1 (řad E+F)" 12,2+14,0</t>
  </si>
  <si>
    <t>"zákl.objem ze SW pod.prof. DN80-místní komunikace živice-Ž1" 235,02+263,72</t>
  </si>
  <si>
    <t>"zákl.objem dopojů DN80-místní komunikace živice-Ž1" (DEL80DOP_Ž1*0,8*PRUMHL80)</t>
  </si>
  <si>
    <t>"průměrná hloubka" (KUB80_Ž1)/(DEL80_Ž1*0,8)</t>
  </si>
  <si>
    <t>(DEL80_Ž1+DEL80DOP_Ž1+DEL32_Ž1)*0,80</t>
  </si>
  <si>
    <t>113154222</t>
  </si>
  <si>
    <t>Frézování živičného krytu tl 40 mm pruh š přes 0,5 do 1 m pl přes 500 do 1000 m2 bez překážek v trase</t>
  </si>
  <si>
    <t>829366958</t>
  </si>
  <si>
    <t>"frézování vyznačené obrusné vrstvy včetně zámků (řad E+F) 100% VAKMB z celkových 100%" ((680,0+585,0)*1,0)-ODSTRRÝH_Ž1</t>
  </si>
  <si>
    <t>1303281417</t>
  </si>
  <si>
    <t>-733103352</t>
  </si>
  <si>
    <t>-1048260354</t>
  </si>
  <si>
    <t>1678740603</t>
  </si>
  <si>
    <t>1839621359</t>
  </si>
  <si>
    <t>(7+12)*0,8</t>
  </si>
  <si>
    <t>-717631863</t>
  </si>
  <si>
    <t>(6+3)*0,8</t>
  </si>
  <si>
    <t>1932792902</t>
  </si>
  <si>
    <t>"výkop m3 v živici-Ž1" (KUB80_Ž1+KUB32_Ž1+KUB80DOP_Ž1)-((DEL80_Ž1+DEL32_Ž1+DEL80DOP_Ž1)*0,8*0,42)</t>
  </si>
  <si>
    <t>-996060144</t>
  </si>
  <si>
    <t>-1798203274</t>
  </si>
  <si>
    <t>-167313628</t>
  </si>
  <si>
    <t>-1197509397</t>
  </si>
  <si>
    <t>-1175312747</t>
  </si>
  <si>
    <t>"vytlačený objem L-P-O ve zpevněném" ((DEL80_CE)*0,399)+(DEL32_CE*0,360)</t>
  </si>
  <si>
    <t>396413504</t>
  </si>
  <si>
    <t>1895907987</t>
  </si>
  <si>
    <t>-801623063</t>
  </si>
  <si>
    <t>-916967068</t>
  </si>
  <si>
    <t>-275071811</t>
  </si>
  <si>
    <t>-1546409795</t>
  </si>
  <si>
    <t>-1108187981</t>
  </si>
  <si>
    <t>-649515216</t>
  </si>
  <si>
    <t>1959924055</t>
  </si>
  <si>
    <t>-167602352</t>
  </si>
  <si>
    <t>1839715784</t>
  </si>
  <si>
    <t>0,05+0,08+0,22</t>
  </si>
  <si>
    <t>-2036496304</t>
  </si>
  <si>
    <t>"TYP 1 (2 * 2/3 * švýk +b/2) * h * počet" (2*2/3*0,80+(0,40/2))*0,45*1</t>
  </si>
  <si>
    <t>"TYP 1 (2 * 2/3 * švýk +b/2) * h * počet" (2*2/3*0,80+(0,020/2))*0,19*8</t>
  </si>
  <si>
    <t>"TYP 3 - (švýk + švýk ) * h * počet" (0,6+0,6)*0,61*1</t>
  </si>
  <si>
    <t>-1816143205</t>
  </si>
  <si>
    <t>"obnova komunikace místní-Ž1-1 vrstva štěrku 200mm" ODSTRPODK_Ž1</t>
  </si>
  <si>
    <t>-1769280817</t>
  </si>
  <si>
    <t>-1047542401</t>
  </si>
  <si>
    <t>1415088558</t>
  </si>
  <si>
    <t>1159780585</t>
  </si>
  <si>
    <t>940116052</t>
  </si>
  <si>
    <t>ODSTRRÝH_Ž1+ODSTRZÁM_Ž1</t>
  </si>
  <si>
    <t>528319870</t>
  </si>
  <si>
    <t>-2093995156</t>
  </si>
  <si>
    <t>"AŠ A15, A16-stěny a strop" 2*((1,52*2,10*4)+(1,52*1,52-0,6*0,6))</t>
  </si>
  <si>
    <t>897483972</t>
  </si>
  <si>
    <t>"AŠ A15, A16-podlaha" 2*(1,52*1,52)</t>
  </si>
  <si>
    <t>223537537</t>
  </si>
  <si>
    <t>-1914804123</t>
  </si>
  <si>
    <t>1090489299</t>
  </si>
  <si>
    <t>55253904</t>
  </si>
  <si>
    <t>koleno hrdlové z tvárné litiny,práškový epoxid tl 250µm MMK-kus DN 80-11,25°</t>
  </si>
  <si>
    <t>-496542943</t>
  </si>
  <si>
    <t>135601316</t>
  </si>
  <si>
    <t>286709305614.R</t>
  </si>
  <si>
    <t>spojka přímá WAGA 3007 709305614 d 84-105 DN 80 PN 16</t>
  </si>
  <si>
    <t>-2014490070</t>
  </si>
  <si>
    <t>1259919527</t>
  </si>
  <si>
    <t>55254026</t>
  </si>
  <si>
    <t>koleno 90° přírubové litinové vodovodní Q-kus PN10/40 DN 80</t>
  </si>
  <si>
    <t>1940477347</t>
  </si>
  <si>
    <t>505008020016</t>
  </si>
  <si>
    <t>KOLENO PATNÍ PŘÍRUBOVÉ DLOUHÉ 80</t>
  </si>
  <si>
    <t>-1094335244</t>
  </si>
  <si>
    <t>55253892</t>
  </si>
  <si>
    <t>tvarovka přírubová s hrdlem z tvárné litiny,práškový epoxid tl 250µm EU-kus dl 130mm DN 80</t>
  </si>
  <si>
    <t>672581884</t>
  </si>
  <si>
    <t>772425947</t>
  </si>
  <si>
    <t>857244122</t>
  </si>
  <si>
    <t>Montáž litinových tvarovek odbočných přírubových otevřený výkop DN 80</t>
  </si>
  <si>
    <t>548116830</t>
  </si>
  <si>
    <t>55253590</t>
  </si>
  <si>
    <t>kříž přírubový litinový PN10/16 TT-kus DN 80/80</t>
  </si>
  <si>
    <t>160588828</t>
  </si>
  <si>
    <t>950002723</t>
  </si>
  <si>
    <t>-1204914795</t>
  </si>
  <si>
    <t>-1340057891</t>
  </si>
  <si>
    <t>"chránička pro křížení s kanalizací v podchodu s přesahem 1,5m na obě strany-odhad" 21,0</t>
  </si>
  <si>
    <t>-73015710</t>
  </si>
  <si>
    <t>1126079291</t>
  </si>
  <si>
    <t>1504221791</t>
  </si>
  <si>
    <t>-1138424491</t>
  </si>
  <si>
    <t>276302063</t>
  </si>
  <si>
    <t>386464047</t>
  </si>
  <si>
    <t>891161321</t>
  </si>
  <si>
    <t>Montáž vodovodních šoupátek domovní přípojky se závitovými konci PN16 otevřený výkop G 1"</t>
  </si>
  <si>
    <t>1480505574</t>
  </si>
  <si>
    <t>-332263115</t>
  </si>
  <si>
    <t>-915447078</t>
  </si>
  <si>
    <t>891241112</t>
  </si>
  <si>
    <t>Montáž vodovodních šoupátek otevřený výkop DN 80</t>
  </si>
  <si>
    <t>-2022660194</t>
  </si>
  <si>
    <t>422122522.R</t>
  </si>
  <si>
    <t>souprava zemní teleskopická PATENTplus-1,2-1,8 DN 80-NEOCEŇOVAT DODÁVKU OBJEDNATELE</t>
  </si>
  <si>
    <t>-976168634</t>
  </si>
  <si>
    <t>-1447559611</t>
  </si>
  <si>
    <t>-385660802</t>
  </si>
  <si>
    <t>-1490485982</t>
  </si>
  <si>
    <t>891241811</t>
  </si>
  <si>
    <t>Demontáž vodovodních šoupátek otevřený výkop DN 80</t>
  </si>
  <si>
    <t>-375030463</t>
  </si>
  <si>
    <t>891241821</t>
  </si>
  <si>
    <t>Demontáž vodovodních šoupátek s ručním kolečkem v šachtách DN 80</t>
  </si>
  <si>
    <t>-2048410108</t>
  </si>
  <si>
    <t>1726448749</t>
  </si>
  <si>
    <t>-1484300445</t>
  </si>
  <si>
    <t>AVK hydrantová drenáž k podzem. hydrantu 80/60</t>
  </si>
  <si>
    <t>-1063610289</t>
  </si>
  <si>
    <t>-1828029883</t>
  </si>
  <si>
    <t>810933565</t>
  </si>
  <si>
    <t>-1321787852</t>
  </si>
  <si>
    <t>-1549608893</t>
  </si>
  <si>
    <t>-384774629</t>
  </si>
  <si>
    <t>2+2</t>
  </si>
  <si>
    <t>899102211</t>
  </si>
  <si>
    <t>Demontáž poklopů litinových nebo ocelových včetně rámů hmotnosti přes 50 do 100 kg</t>
  </si>
  <si>
    <t>657449686</t>
  </si>
  <si>
    <t>-983794747</t>
  </si>
  <si>
    <t>-2142984346</t>
  </si>
  <si>
    <t>899331112.R</t>
  </si>
  <si>
    <t>Výšková úprava uličního vstupu nebo vpusti do 500 mm zvýšením poklopu</t>
  </si>
  <si>
    <t>-1702866213</t>
  </si>
  <si>
    <t>-1182122546</t>
  </si>
  <si>
    <t>899401112</t>
  </si>
  <si>
    <t>Osazení poklopů litinových šoupátkových</t>
  </si>
  <si>
    <t>1897720483</t>
  </si>
  <si>
    <t>-1154956366</t>
  </si>
  <si>
    <t>1328237411</t>
  </si>
  <si>
    <t>-666783310</t>
  </si>
  <si>
    <t>352021738</t>
  </si>
  <si>
    <t>-75245978</t>
  </si>
  <si>
    <t>"A15, A16" 2*5</t>
  </si>
  <si>
    <t>899502411</t>
  </si>
  <si>
    <t>Stupadla do šachet ocelová PE povlak zapouštěcí kapsová s vysekáním otvoru v betonu</t>
  </si>
  <si>
    <t>1363128582</t>
  </si>
  <si>
    <t>"A15, A16" 2*1</t>
  </si>
  <si>
    <t>-2045058247</t>
  </si>
  <si>
    <t>-2136911412</t>
  </si>
  <si>
    <t>1011456488</t>
  </si>
  <si>
    <t>-1065651730</t>
  </si>
  <si>
    <t>-539258278</t>
  </si>
  <si>
    <t>6,48+3,70+6,47+156,03+3,44+8,91+3,5+152,79+3,50+10,08+7,98+6,84+6,43</t>
  </si>
  <si>
    <t>-643977012</t>
  </si>
  <si>
    <t>137749656</t>
  </si>
  <si>
    <t>"A15, A16" 2*(1,52*1,52*0,3)</t>
  </si>
  <si>
    <t>1257741535</t>
  </si>
  <si>
    <t>"A15, A16" 2*1,52*1,52</t>
  </si>
  <si>
    <t>-1419313397</t>
  </si>
  <si>
    <t>"A15, A16" SAN_AŠ_DNO+SAN_AŠ_STĚN</t>
  </si>
  <si>
    <t>-940096843</t>
  </si>
  <si>
    <t>-905797170</t>
  </si>
  <si>
    <t>1004614363</t>
  </si>
  <si>
    <t>1683914771</t>
  </si>
  <si>
    <t>47356712</t>
  </si>
  <si>
    <t>-766859297</t>
  </si>
  <si>
    <t>48917599</t>
  </si>
  <si>
    <t>1335300416</t>
  </si>
  <si>
    <t>2055348208</t>
  </si>
  <si>
    <t>707606174</t>
  </si>
  <si>
    <t>-326601436</t>
  </si>
  <si>
    <t>-1828054320</t>
  </si>
  <si>
    <t>" 100% VAKMB z celkových 100% obrusné vrstvy (ZÁM)" (0,092000245*ODSTRZÁM_Ž1)+((0,230001395*ODSTRRÝH_Ž1)*1,00)</t>
  </si>
  <si>
    <t>-1068390365</t>
  </si>
  <si>
    <t>0,439999325*ODSTRPODK_Ž1</t>
  </si>
  <si>
    <t>-833105685</t>
  </si>
  <si>
    <t>"přesun hmot z oddílu 8-Trubní vedení" 11,848</t>
  </si>
  <si>
    <t>-1236935625</t>
  </si>
  <si>
    <t>-600048324</t>
  </si>
  <si>
    <t>225127867</t>
  </si>
  <si>
    <t>1422348715</t>
  </si>
  <si>
    <t>-190464530</t>
  </si>
  <si>
    <t>-1310470748</t>
  </si>
  <si>
    <t>237026158</t>
  </si>
  <si>
    <t>DEL400_D5</t>
  </si>
  <si>
    <t>144,76</t>
  </si>
  <si>
    <t>DEL400_CE</t>
  </si>
  <si>
    <t>DEL150_D5</t>
  </si>
  <si>
    <t>60,7</t>
  </si>
  <si>
    <t>DEL150_CE</t>
  </si>
  <si>
    <t>KUB400_D5</t>
  </si>
  <si>
    <t>399,27</t>
  </si>
  <si>
    <t>KUB400_CE</t>
  </si>
  <si>
    <t>PRUMHL400</t>
  </si>
  <si>
    <t>2,298</t>
  </si>
  <si>
    <t>2125-6 - IO 02.2-Kanalizační stoka S1-Havlíčkova</t>
  </si>
  <si>
    <t>KUB150_D5</t>
  </si>
  <si>
    <t>125,54</t>
  </si>
  <si>
    <t>228,342</t>
  </si>
  <si>
    <t>22231</t>
  </si>
  <si>
    <t>448,042</t>
  </si>
  <si>
    <t>242,582</t>
  </si>
  <si>
    <t>15,6</t>
  </si>
  <si>
    <t>2,4</t>
  </si>
  <si>
    <t>415,418</t>
  </si>
  <si>
    <t>207,709</t>
  </si>
  <si>
    <t>944,294</t>
  </si>
  <si>
    <t>191,579</t>
  </si>
  <si>
    <t>DEL400_BOUR</t>
  </si>
  <si>
    <t>DEL150_BOUR</t>
  </si>
  <si>
    <t>BOURŠACH1000</t>
  </si>
  <si>
    <t>9,065</t>
  </si>
  <si>
    <t>SUŤ_BETON_T</t>
  </si>
  <si>
    <t>62,688</t>
  </si>
  <si>
    <t>BOUR_POKLOP</t>
  </si>
  <si>
    <t>POKLOP_T</t>
  </si>
  <si>
    <t>0,3</t>
  </si>
  <si>
    <t>48,424</t>
  </si>
  <si>
    <t>NAPOJ_DRIKU</t>
  </si>
  <si>
    <t>SUŤ_KUS_T</t>
  </si>
  <si>
    <t>206,061</t>
  </si>
  <si>
    <t>172,316</t>
  </si>
  <si>
    <t>70,786</t>
  </si>
  <si>
    <t>223,839</t>
  </si>
  <si>
    <t>120,331</t>
  </si>
  <si>
    <t>344,632</t>
  </si>
  <si>
    <t>35,393</t>
  </si>
  <si>
    <t>KUBŠACH_CE</t>
  </si>
  <si>
    <t>20,858</t>
  </si>
  <si>
    <t>ODSTRŠA_D5</t>
  </si>
  <si>
    <t>14,24</t>
  </si>
  <si>
    <t>106,736</t>
  </si>
  <si>
    <t>SUŤ_SYP_T</t>
  </si>
  <si>
    <t>CHRÁN_PUL</t>
  </si>
  <si>
    <t>9,72</t>
  </si>
  <si>
    <t xml:space="preserve">    2 - Zakládání</t>
  </si>
  <si>
    <t xml:space="preserve">    3 - Svislé a kompletní konstrukce</t>
  </si>
  <si>
    <t xml:space="preserve">      900 - Ostatní práce a konstrukce dle TP-verze 1.9</t>
  </si>
  <si>
    <t>M - Práce a dodávky M</t>
  </si>
  <si>
    <t xml:space="preserve">    23-M - Montáže potrubí</t>
  </si>
  <si>
    <t>2020068368</t>
  </si>
  <si>
    <t>"délka DN400 drobná kostka-D5" 151,30-6,54</t>
  </si>
  <si>
    <t>"délka DN150 drobná kostka-D5" 60,7</t>
  </si>
  <si>
    <t>"zákl.objem ze SW pod.prof. DN400 drobná kostka-D5" 413,05-13,78</t>
  </si>
  <si>
    <t>"zákl.objem přípojky" DEL150_D5*PRUMHL400*0,9</t>
  </si>
  <si>
    <t>KUB150_CE</t>
  </si>
  <si>
    <t>"průměrná hloubka" (KUB400_CE)/(DEL400_CE*1,20)</t>
  </si>
  <si>
    <t>KUB400_ŠA_D5</t>
  </si>
  <si>
    <t>"zákl.objem rozšíření pro šachty na stoce DN400 drobná kostka-D5" ((2,44*2,44)-(2,44*1,2))*3*PRUMHL400</t>
  </si>
  <si>
    <t>(DEL400_D5*1,2)+(DEL150_D5*0,9)</t>
  </si>
  <si>
    <t>"odstranění přesahů pro uchování kostek" (DEL400_D5+DEL150_D5)*(2*0,5)</t>
  </si>
  <si>
    <t>"odstranění podkladu okolo šachet" ((2,44*2,44)-(1,24*1,24/4*3,14))*3</t>
  </si>
  <si>
    <t>-1909625838</t>
  </si>
  <si>
    <t>ODSTRRÝH_D5+ODSTRŠA_D5</t>
  </si>
  <si>
    <t>-699085879</t>
  </si>
  <si>
    <t>1465495868</t>
  </si>
  <si>
    <t>"průměrná rychlost pokládky 5m/den" (DEL400_CE)/5*8</t>
  </si>
  <si>
    <t>746747082</t>
  </si>
  <si>
    <t>"průměrná rychlost pokládky 5m/den" (DEL400_CE)/5</t>
  </si>
  <si>
    <t>-1721778527</t>
  </si>
  <si>
    <t>13*1,2</t>
  </si>
  <si>
    <t>-1832168905</t>
  </si>
  <si>
    <t>2*1,20</t>
  </si>
  <si>
    <t>-2140743161</t>
  </si>
  <si>
    <t>"výkop m3 ve střední kostce-D5" (KUB400_D5+KUB150_D5)-((DEL400_D5*1,2*0,41)+(DEL150_D5*0,9*0,41))+(KUBŠACH_CE-(ODSTRŠA_D5*0,41))</t>
  </si>
  <si>
    <t>VYKŠACH_D5</t>
  </si>
  <si>
    <t>"odpočet za šachty" -1*(1,24*1,24/4*3,14)*3*PRUMHL400</t>
  </si>
  <si>
    <t>VYKPOTR_D5</t>
  </si>
  <si>
    <t>"odpočet za potrubí" -1*((0,4*0,4/4*3,14*DEL400_CE)+(0,15*0,15*3,14*DEL150_CE))</t>
  </si>
  <si>
    <t>-1967364892</t>
  </si>
  <si>
    <t>1333228932</t>
  </si>
  <si>
    <t>"křížení kabelů" ZAJKAB3*(1,0+1,0)*PRUMHL400</t>
  </si>
  <si>
    <t>-624547067</t>
  </si>
  <si>
    <t xml:space="preserve">"pažení celkové"  ((DEL400_CE+DEL150_CE)*PRUMHL400*2)</t>
  </si>
  <si>
    <t>132579891</t>
  </si>
  <si>
    <t>-311742520</t>
  </si>
  <si>
    <t>-1581513987</t>
  </si>
  <si>
    <t>-1875377185</t>
  </si>
  <si>
    <t>"Dodavatel navrhne vzdálenost na skládku podle svých možností"</t>
  </si>
  <si>
    <t>"vytlačený objem L-P-O ve zpevněném" (DEL400_CE*(1,243-0,185))+(DEL150_CE*(0,660-0,027))</t>
  </si>
  <si>
    <t>((VYKOP_Z+VYTLAČ_N)*(VYKOP3/VYKOP_CE))-((ZASYP_DEPO)*0,5)</t>
  </si>
  <si>
    <t>-889168436</t>
  </si>
  <si>
    <t>-1409961601</t>
  </si>
  <si>
    <t>-322412336</t>
  </si>
  <si>
    <t>1615876829</t>
  </si>
  <si>
    <t>-1710635611</t>
  </si>
  <si>
    <t>367957311</t>
  </si>
  <si>
    <t>-1943329399</t>
  </si>
  <si>
    <t>425018977</t>
  </si>
  <si>
    <t>451719451</t>
  </si>
  <si>
    <t>"výk.deponovaný a proviz.zpět v konstr. vrstvě ulož."(DEL400_CE*1,2*(0,41-0,10))+(DEL150_CE*0,90*(0,41-0,10))</t>
  </si>
  <si>
    <t>1668479565</t>
  </si>
  <si>
    <t>-2008916915</t>
  </si>
  <si>
    <t>(DEL400_CE*0,674)+(DEL150_CE*0,375)</t>
  </si>
  <si>
    <t>1285765856</t>
  </si>
  <si>
    <t>Zakládání</t>
  </si>
  <si>
    <t>212752101</t>
  </si>
  <si>
    <t>Trativod z drenážních trubek korugovaných PE-HD SN 4 perforace 360° včetně lože otevřený výkop DN 100 pro liniové stavby</t>
  </si>
  <si>
    <t>583386783</t>
  </si>
  <si>
    <t>Svislé a kompletní konstrukce</t>
  </si>
  <si>
    <t>359901111</t>
  </si>
  <si>
    <t>Vyčištění stok</t>
  </si>
  <si>
    <t>772140031</t>
  </si>
  <si>
    <t>359901211</t>
  </si>
  <si>
    <t>Monitoring stoky jakékoli výšky na nové kanalizaci</t>
  </si>
  <si>
    <t>125370023</t>
  </si>
  <si>
    <t>1579704661</t>
  </si>
  <si>
    <t>(DEL400_CE*0,120)+(DEL150_CE*0,090)</t>
  </si>
  <si>
    <t>452312131</t>
  </si>
  <si>
    <t>Sedlové lože z betonu prostého tř. C 12/15 otevřený výkop</t>
  </si>
  <si>
    <t>82738784</t>
  </si>
  <si>
    <t>BETSEDLO_CE</t>
  </si>
  <si>
    <t>(DEL400_CE*0,264)+(DEL150_CE*0,168)</t>
  </si>
  <si>
    <t>589127657</t>
  </si>
  <si>
    <t>"dočasná úprava komunikace místní-D5 410 mm-1 vrstva štěrku 100mm" ((DEL400_D5*1,20)+(DEL150_D5*0,9))</t>
  </si>
  <si>
    <t>-318395735</t>
  </si>
  <si>
    <t>270183839</t>
  </si>
  <si>
    <t>-771198004</t>
  </si>
  <si>
    <t>-1062140528</t>
  </si>
  <si>
    <t>-1716691507</t>
  </si>
  <si>
    <t>-1320912658</t>
  </si>
  <si>
    <t>"(33% z 940m2 vodovod" 313,34</t>
  </si>
  <si>
    <t>"celková výměra plochy silnice vč. budoucích dlážděných odst. pruhů-940m2-33% VAKMB-kanalizace" (940*0,33334)</t>
  </si>
  <si>
    <t>810351811</t>
  </si>
  <si>
    <t>Bourání stávajícího potrubí z betonu DN do 200</t>
  </si>
  <si>
    <t>1713457867</t>
  </si>
  <si>
    <t>"stáv. DN150" DEL150_CE</t>
  </si>
  <si>
    <t>810391811</t>
  </si>
  <si>
    <t>Bourání stávajícího potrubí z betonu DN přes 200 do 400</t>
  </si>
  <si>
    <t>-2026632086</t>
  </si>
  <si>
    <t>"stáv. DN400" DEL400_CE</t>
  </si>
  <si>
    <t>831263195</t>
  </si>
  <si>
    <t>Příplatek za zřízení kanalizační přípojky DN 100 až 300</t>
  </si>
  <si>
    <t>146686188</t>
  </si>
  <si>
    <t>831312193</t>
  </si>
  <si>
    <t>Příplatek k montáži kameninového potrubí za napojení dvou dříků trub pomocí převlečné manžety DN 150</t>
  </si>
  <si>
    <t>-1046392121</t>
  </si>
  <si>
    <t>59713314.R</t>
  </si>
  <si>
    <t>manžeta převlečná pro normální zatížení DN 150 průměr 200-225 š 150mm</t>
  </si>
  <si>
    <t>-219103329</t>
  </si>
  <si>
    <t>59713365.R</t>
  </si>
  <si>
    <t>vyrovnávací kroužek KERA.Mat DN 200-299 24 mm</t>
  </si>
  <si>
    <t>-512171477</t>
  </si>
  <si>
    <t>831312921</t>
  </si>
  <si>
    <t>Výměna potrubí z trub kameninových hrdlových s integrovaným těsněním výkop sklon do 20% DN 150</t>
  </si>
  <si>
    <t>1364263092</t>
  </si>
  <si>
    <t>59710632</t>
  </si>
  <si>
    <t>trouba kameninová glazovaná DN 150 dl 1,00m spojovací systém F</t>
  </si>
  <si>
    <t>-815326288</t>
  </si>
  <si>
    <t>831392921</t>
  </si>
  <si>
    <t>Výměna potrubí z trub kameninových hrdlových s integrovaným těsněním výkop sklon do 20% DN 400</t>
  </si>
  <si>
    <t>1914679500</t>
  </si>
  <si>
    <t>59710701</t>
  </si>
  <si>
    <t>trouba kameninová glazovaná DN 400 dl 2,50m spojovací systém C</t>
  </si>
  <si>
    <t>-1520769655</t>
  </si>
  <si>
    <t>59713346</t>
  </si>
  <si>
    <t>P kroužky třída pevnosti 160 DN 400</t>
  </si>
  <si>
    <t>-718970769</t>
  </si>
  <si>
    <t>831392193</t>
  </si>
  <si>
    <t>Příplatek k montáži kameninového potrubí za napojení dvou dříků trub pomocí převlečné manžety DN 400</t>
  </si>
  <si>
    <t>-1313914501</t>
  </si>
  <si>
    <t>"napojení na stáv. beton potrubí" 1</t>
  </si>
  <si>
    <t>59713321.R</t>
  </si>
  <si>
    <t>manžeta převlečná DN 450 D 530-560 š 190mm tř 200</t>
  </si>
  <si>
    <t>637586000</t>
  </si>
  <si>
    <t>59713388.R</t>
  </si>
  <si>
    <t>vyrovnávací kroužek KERA.Mat DN 400-499 32 mm</t>
  </si>
  <si>
    <t>-1457383203</t>
  </si>
  <si>
    <t>59713399.R</t>
  </si>
  <si>
    <t>vyrovnávací kroužek KERA.Mat DN 500-599 32 mm</t>
  </si>
  <si>
    <t>1356018553</t>
  </si>
  <si>
    <t>837312221</t>
  </si>
  <si>
    <t>Montáž kameninových tvarovek jednoosých s integrovaným těsněním otevřený výkop DN 150</t>
  </si>
  <si>
    <t>-1498292868</t>
  </si>
  <si>
    <t>59710944</t>
  </si>
  <si>
    <t>koleno kameninové glazované DN 150 15° spojovací systém F</t>
  </si>
  <si>
    <t>-1030852271</t>
  </si>
  <si>
    <t>59710964</t>
  </si>
  <si>
    <t>koleno kameninové glazované DN 150 30° spojovací systém F</t>
  </si>
  <si>
    <t>1300267036</t>
  </si>
  <si>
    <t>59712514</t>
  </si>
  <si>
    <t>přechod kameninový glazovaný DN 150/200 pryžové/pryžové těsnění (spojovací systém F/F) třída pevnosti -/160</t>
  </si>
  <si>
    <t>-880101406</t>
  </si>
  <si>
    <t>837391221</t>
  </si>
  <si>
    <t>Montáž kameninových tvarovek odbočných s integrovaným těsněním otevřený výkop DN 400</t>
  </si>
  <si>
    <t>-67853241</t>
  </si>
  <si>
    <t>59711790</t>
  </si>
  <si>
    <t>odbočka kameninová glazovaná jednoduchá kolmá DN 400/150 dl 1000mm spojovací systém C/F tř.160/-</t>
  </si>
  <si>
    <t>1879056898</t>
  </si>
  <si>
    <t>837392221</t>
  </si>
  <si>
    <t>Montáž kameninových tvarovek jednoosých s integrovaným těsněním otevřený výkop DN 400</t>
  </si>
  <si>
    <t>-972737229</t>
  </si>
  <si>
    <t>59710884</t>
  </si>
  <si>
    <t>trouba kameninová glazovaná zkrácená bez hrdla DN 400 dl 60(75)cm třída 160 spojovací systém C</t>
  </si>
  <si>
    <t>1400008151</t>
  </si>
  <si>
    <t>59710854</t>
  </si>
  <si>
    <t>trouba kameninová glazovaná zkrácená DN 400 dl 60(75)cm třída 160 spojovací systém C</t>
  </si>
  <si>
    <t>743574810</t>
  </si>
  <si>
    <t>890431851</t>
  </si>
  <si>
    <t>Bourání šachet z prefabrikovaných skruží strojně obestavěného prostoru přes 1,5 do 3 m3</t>
  </si>
  <si>
    <t>-883398778</t>
  </si>
  <si>
    <t>"stoka S1" (1,24*1,24/4*3,14)*(2,15+2,35+3,01)</t>
  </si>
  <si>
    <t>894118001</t>
  </si>
  <si>
    <t>Příplatek ZKD 0,60 m výšky vstupu na potrubí</t>
  </si>
  <si>
    <t>-388981704</t>
  </si>
  <si>
    <t>((1,87+2,07+2,73)-(3*1,5))/0,6</t>
  </si>
  <si>
    <t>894411131</t>
  </si>
  <si>
    <t>Zřízení šachet kanalizačních z betonových dílců na potrubí DN přes 300 do 400 dno beton tř. C 25/30</t>
  </si>
  <si>
    <t>-158365514</t>
  </si>
  <si>
    <t>592280CSB.R</t>
  </si>
  <si>
    <t>TBW-Q.1 100/600/120 Vyrovnávací prstenec výška 100 mm, pro šachtový program t 120 mm</t>
  </si>
  <si>
    <t>-40740677</t>
  </si>
  <si>
    <t>592277CSB.R</t>
  </si>
  <si>
    <t>TBW-Q.1 60/600/120 XA3 Vyrovnávací prstenec výška 60 mm, pro šachtový program t 120 mm , XA3</t>
  </si>
  <si>
    <t>23800783</t>
  </si>
  <si>
    <t>592156CSB.R</t>
  </si>
  <si>
    <t>TBR-Q.1 1000x625/600/120 SPK XA3 Kónus 1000/625 XA3 se stupadlem a kapsou, t 120 mm</t>
  </si>
  <si>
    <t>2000314880</t>
  </si>
  <si>
    <t>592179CSB.R</t>
  </si>
  <si>
    <t>TBS-Q.1 1000/250/120 SP XA3 Skruž šachtová se stupadly DN 1000 XA3, výška 250, t 120 mm</t>
  </si>
  <si>
    <t>16040588</t>
  </si>
  <si>
    <t>592181CSB.R</t>
  </si>
  <si>
    <t>TBS-Q.1 1000/500/120 SP XA3 Skruž šachtová se stupadly DN 1000 XA3, výška 500, t 120 mm</t>
  </si>
  <si>
    <t>494500015</t>
  </si>
  <si>
    <t>592183CSB.R</t>
  </si>
  <si>
    <t>TBS-Q.1 1000/1000/120 SP XA3 Skruž šachtová se stupadly DN 1000 XA3, výška 1000, t 120 mm</t>
  </si>
  <si>
    <t>23920685</t>
  </si>
  <si>
    <t>592231CSB.R</t>
  </si>
  <si>
    <t>TBZ-Q.1 CAPITAN 400/800 Šachtové dno DN 1000, výtok 400 mm, výška 800, t 170 mm</t>
  </si>
  <si>
    <t>804390254</t>
  </si>
  <si>
    <t>592582CSB.R</t>
  </si>
  <si>
    <t>Příplatek za nástupnici z protiskluzových čedičových dlaždic DN 400/1000</t>
  </si>
  <si>
    <t>275411674</t>
  </si>
  <si>
    <t>592595CSB.R</t>
  </si>
  <si>
    <t>Příplatek za obklad žlabu 1/2 čedičem DN 1000</t>
  </si>
  <si>
    <t>1683685545</t>
  </si>
  <si>
    <t>59224348</t>
  </si>
  <si>
    <t>těsnění elastomerové pro spojení šachetních dílů DN 1000</t>
  </si>
  <si>
    <t>-1296827152</t>
  </si>
  <si>
    <t>592599CSB.R</t>
  </si>
  <si>
    <t>Příplatek za obklad přípojky žlabu 1/1 čedičem DN 150</t>
  </si>
  <si>
    <t>1311751836</t>
  </si>
  <si>
    <t>-1764447592</t>
  </si>
  <si>
    <t>1962261380</t>
  </si>
  <si>
    <t>55241029.R</t>
  </si>
  <si>
    <t>poklop na vstupní šachtu litinový D600 D400, samonivelační bez odvětrání s logem VAKMB</t>
  </si>
  <si>
    <t>-1547565253</t>
  </si>
  <si>
    <t>55241030.R</t>
  </si>
  <si>
    <t>poklop na vstupní šachtu litinový D600 D400, samonivelační s odvětráním s logem VAKMB</t>
  </si>
  <si>
    <t>1546200304</t>
  </si>
  <si>
    <t>384447510</t>
  </si>
  <si>
    <t>899623151</t>
  </si>
  <si>
    <t>Obetonování potrubí nebo zdiva stok betonem prostým tř. C 16/20 v otevřeném výkopu</t>
  </si>
  <si>
    <t>-2032940899</t>
  </si>
  <si>
    <t>"obetonování manžetového spoje DN400" ((1,20*(0,40+2*0,25)*1,0)-(0,4*0,4*3,14/4))*1</t>
  </si>
  <si>
    <t>"obetonování manžetového spoje DN150" ((0,9*(0,15+0,25)*1,0)-(0,15*0,15*3,14/4))*31</t>
  </si>
  <si>
    <t>899643111</t>
  </si>
  <si>
    <t>Bednění pro obetonování potrubí otevřený výkop</t>
  </si>
  <si>
    <t>1179121800</t>
  </si>
  <si>
    <t>"pro obetonování spojů DN150" 0,9*(0,15+2*0,25)*2*33</t>
  </si>
  <si>
    <t>"pro obetonování spojů DN400" 1,2*(0,40+2*0,25)*2*1</t>
  </si>
  <si>
    <t>1702740358</t>
  </si>
  <si>
    <t>DEL150_CE+DEL400_CE</t>
  </si>
  <si>
    <t>-985059054</t>
  </si>
  <si>
    <t>321336056</t>
  </si>
  <si>
    <t>1936389415</t>
  </si>
  <si>
    <t>-774146066</t>
  </si>
  <si>
    <t>Ostatní práce a konstrukce dle TP-verze 1.9</t>
  </si>
  <si>
    <t>kpl</t>
  </si>
  <si>
    <t>-1186659760</t>
  </si>
  <si>
    <t>-790766204</t>
  </si>
  <si>
    <t>455743723</t>
  </si>
  <si>
    <t>-49663522</t>
  </si>
  <si>
    <t>Zajištění opatření při přívalových deštích nebo při povodňové situaci, čl.1.16-TP v1.9</t>
  </si>
  <si>
    <t>-1462470457</t>
  </si>
  <si>
    <t>Použití těsnících vaků na kanalizačním potrubí</t>
  </si>
  <si>
    <t>519704059</t>
  </si>
  <si>
    <t>1870866246</t>
  </si>
  <si>
    <t>(DEL400_CE+DEL150_CE)/50,0</t>
  </si>
  <si>
    <t>Ostatní činnosti a náklady uvedené v PD a v TP zadavatele-verze 1.9</t>
  </si>
  <si>
    <t>1810479744</t>
  </si>
  <si>
    <t>-1064733602</t>
  </si>
  <si>
    <t>"100% VAKMB z celkových 100%" (SUŤ_ŠTĚRK_T)*1,00</t>
  </si>
  <si>
    <t>-1952929125</t>
  </si>
  <si>
    <t>SUŤ_SYP_T*13</t>
  </si>
  <si>
    <t>997221561</t>
  </si>
  <si>
    <t>Vodorovná doprava suti z kusových materiálů do 1 km</t>
  </si>
  <si>
    <t>-382969038</t>
  </si>
  <si>
    <t>SUŤ_BETON_T+(0,319999017*ODSTR_D5_CE)</t>
  </si>
  <si>
    <t>997221569</t>
  </si>
  <si>
    <t>Příplatek ZKD 1 km u vodorovné dopravy suti z kusových materiálů</t>
  </si>
  <si>
    <t>-1787714628</t>
  </si>
  <si>
    <t>SUŤ_KUS_T*13</t>
  </si>
  <si>
    <t>997221571</t>
  </si>
  <si>
    <t>Vodorovná doprava vybouraných hmot do 1 km</t>
  </si>
  <si>
    <t>-782058626</t>
  </si>
  <si>
    <t>997221579</t>
  </si>
  <si>
    <t>Příplatek ZKD 1 km u vodorovné dopravy vybouraných hmot</t>
  </si>
  <si>
    <t>-525997017</t>
  </si>
  <si>
    <t>POKLOP_T*1</t>
  </si>
  <si>
    <t>97090134</t>
  </si>
  <si>
    <t>997221612</t>
  </si>
  <si>
    <t>Nakládání vybouraných hmot na dopravní prostředky pro vodorovnou dopravu</t>
  </si>
  <si>
    <t>-1280708526</t>
  </si>
  <si>
    <t>"vybourané poklopy do sběrny" 0,1*BOUR_POKLOP</t>
  </si>
  <si>
    <t>997221615</t>
  </si>
  <si>
    <t>Poplatek za uložení na skládce (skládkovné) stavebního odpadu betonového kód odpadu 17 01 01</t>
  </si>
  <si>
    <t>-1239769197</t>
  </si>
  <si>
    <t>(0,18*DEL150_BOUR)+(0,319998618*DEL400_BOUR)+(0,60*BOURŠACH1000)</t>
  </si>
  <si>
    <t>-577399351</t>
  </si>
  <si>
    <t>998275101</t>
  </si>
  <si>
    <t>Přesun hmot pro trubní vedení z trub kameninových otevřený výkop</t>
  </si>
  <si>
    <t>1608334837</t>
  </si>
  <si>
    <t>"přesun hmot z oddílu 8-Trubní vedení" 48,424</t>
  </si>
  <si>
    <t>998275124</t>
  </si>
  <si>
    <t>Příplatek k přesunu hmot pro trubní vedení z trub kameninových za zvětšený přesun hmot do 500 m</t>
  </si>
  <si>
    <t>2065044489</t>
  </si>
  <si>
    <t>Práce a dodávky M</t>
  </si>
  <si>
    <t>23-M</t>
  </si>
  <si>
    <t>Montáže potrubí</t>
  </si>
  <si>
    <t>230200101</t>
  </si>
  <si>
    <t>Montáž chrániček podélně půlených D 219 mm tl stěny 6,3 mm</t>
  </si>
  <si>
    <t>-791712008</t>
  </si>
  <si>
    <t>"montáž půlených chrániček na plynovodní potrubí v min. délce 1,0 m za obrys kanal. šachet" 3*(1,0+1,24+1,0)</t>
  </si>
  <si>
    <t>28613903</t>
  </si>
  <si>
    <t>potrubí plynovodní PE 100RC SDR 17,6 PN 0,1MPa tyče 12m 125x7,1mm</t>
  </si>
  <si>
    <t>-1416024744</t>
  </si>
  <si>
    <t>-1755556837</t>
  </si>
  <si>
    <t>-1657099495</t>
  </si>
  <si>
    <t>-902682129</t>
  </si>
  <si>
    <t>-1761979367</t>
  </si>
  <si>
    <t>-1342364197</t>
  </si>
  <si>
    <t>2056989714</t>
  </si>
  <si>
    <t>DEL400_D1</t>
  </si>
  <si>
    <t>85,3</t>
  </si>
  <si>
    <t>DEL150_D1</t>
  </si>
  <si>
    <t>24,8</t>
  </si>
  <si>
    <t>KUB400_D1</t>
  </si>
  <si>
    <t>201,41</t>
  </si>
  <si>
    <t>1,968</t>
  </si>
  <si>
    <t>2125-7 - IO 03.2-Kanalizační stoka S2-Smetanova</t>
  </si>
  <si>
    <t>KUB150_D1</t>
  </si>
  <si>
    <t>39,045</t>
  </si>
  <si>
    <t>124,68</t>
  </si>
  <si>
    <t>17,863</t>
  </si>
  <si>
    <t>ODSTRŠA_D1</t>
  </si>
  <si>
    <t>9,493</t>
  </si>
  <si>
    <t>134,173</t>
  </si>
  <si>
    <t>13,2</t>
  </si>
  <si>
    <t>1,2</t>
  </si>
  <si>
    <t>162,401</t>
  </si>
  <si>
    <t>81,201</t>
  </si>
  <si>
    <t>433,354</t>
  </si>
  <si>
    <t>105,946</t>
  </si>
  <si>
    <t>162,402</t>
  </si>
  <si>
    <t>56,455</t>
  </si>
  <si>
    <t>66,792</t>
  </si>
  <si>
    <t>122,769</t>
  </si>
  <si>
    <t>27,235</t>
  </si>
  <si>
    <t>DEL150_CE_1</t>
  </si>
  <si>
    <t>DEL400_CE_1</t>
  </si>
  <si>
    <t>6,48</t>
  </si>
  <si>
    <t>-2106791052</t>
  </si>
  <si>
    <t>"délka DN400 zámková dlažba-D1" 85,30</t>
  </si>
  <si>
    <t>"délka D150 zámková dlažba-D1" 24,80</t>
  </si>
  <si>
    <t>"zákl.objem ze SW pod.prof. DN400 zámková dlažba-D1" 201,41</t>
  </si>
  <si>
    <t>"zákl.objem přípojky" DEL150_D1*PRUMHL400*0,8</t>
  </si>
  <si>
    <t>"průměrná hloubka" (KUB400_CE)/(DEL400_CE*1,2)</t>
  </si>
  <si>
    <t>KUB400_ŠA_D1</t>
  </si>
  <si>
    <t>(DEL400_D1*1,20)+(DEL150_D1*0,9)</t>
  </si>
  <si>
    <t>"odstranění v celé šířce silnice-560m2" 560,0-ODSTRRÝH_D1-ODSTRŠA_D1</t>
  </si>
  <si>
    <t>"odstranění podkladu okolo šachet" ((2,44*2,44)-(1,24*1,24/4*3,14))*2</t>
  </si>
  <si>
    <t>-543246610</t>
  </si>
  <si>
    <t>ODSTRRÝH_D1+ODSTRŠA_D1</t>
  </si>
  <si>
    <t>1143493029</t>
  </si>
  <si>
    <t>1487274875</t>
  </si>
  <si>
    <t>-655166307</t>
  </si>
  <si>
    <t>-1917627433</t>
  </si>
  <si>
    <t>11*1,2</t>
  </si>
  <si>
    <t>73191715</t>
  </si>
  <si>
    <t>1*1,2</t>
  </si>
  <si>
    <t>1714630299</t>
  </si>
  <si>
    <t>"výkop m3 v zámkové dlažbě-D1" (KUB400_D1+KUB150_D1)-(((DEL400_D1*1,20)+(DEL150_D1*0,90))*0,60)+(KUBŠACH_CE-(ODSTRŠA_D1*0,41))</t>
  </si>
  <si>
    <t>VYKŠACH_D1</t>
  </si>
  <si>
    <t>"odpočet za šachty" -1*(1,24*1,24/4*3,14)*2*PRUMHL400</t>
  </si>
  <si>
    <t>1389315571</t>
  </si>
  <si>
    <t>-1667423174</t>
  </si>
  <si>
    <t>535979753</t>
  </si>
  <si>
    <t>-871659583</t>
  </si>
  <si>
    <t>1214839145</t>
  </si>
  <si>
    <t>-759135352</t>
  </si>
  <si>
    <t>2127966338</t>
  </si>
  <si>
    <t>588501843</t>
  </si>
  <si>
    <t>1091242684</t>
  </si>
  <si>
    <t>1535467387</t>
  </si>
  <si>
    <t>-1185925154</t>
  </si>
  <si>
    <t>-654137374</t>
  </si>
  <si>
    <t>-1438299479</t>
  </si>
  <si>
    <t>1870626113</t>
  </si>
  <si>
    <t>1642985884</t>
  </si>
  <si>
    <t>-485679448</t>
  </si>
  <si>
    <t>1679521072</t>
  </si>
  <si>
    <t>-32112898</t>
  </si>
  <si>
    <t>1704351207</t>
  </si>
  <si>
    <t>"(50% z 560m2 vodovod" (ODSTR_D1_CE*0,50)*1,1</t>
  </si>
  <si>
    <t>"celková výměra plochy dlážděné silnice-560m2-50% VAKMB-kanalizace-ztratné 10%" (ODSTR_D1_CE*0,50)*1,1</t>
  </si>
  <si>
    <t>713337665</t>
  </si>
  <si>
    <t>1175764292</t>
  </si>
  <si>
    <t>-142961978</t>
  </si>
  <si>
    <t>-2120791270</t>
  </si>
  <si>
    <t>-960662927</t>
  </si>
  <si>
    <t>-716981070</t>
  </si>
  <si>
    <t>1719156461</t>
  </si>
  <si>
    <t>"stáv. pípojka nově napojena + nová přípojka" 16</t>
  </si>
  <si>
    <t>1561964415</t>
  </si>
  <si>
    <t>-897530165</t>
  </si>
  <si>
    <t>1160056742</t>
  </si>
  <si>
    <t>193830628</t>
  </si>
  <si>
    <t>-1084944971</t>
  </si>
  <si>
    <t>325596785</t>
  </si>
  <si>
    <t>1005007441</t>
  </si>
  <si>
    <t>-393596497</t>
  </si>
  <si>
    <t>-690205855</t>
  </si>
  <si>
    <t>717274298</t>
  </si>
  <si>
    <t>-414161344</t>
  </si>
  <si>
    <t>-1252578454</t>
  </si>
  <si>
    <t>-677014207</t>
  </si>
  <si>
    <t>-843144453</t>
  </si>
  <si>
    <t>-1014987232</t>
  </si>
  <si>
    <t>-1778101811</t>
  </si>
  <si>
    <t>294764005</t>
  </si>
  <si>
    <t>-288243180</t>
  </si>
  <si>
    <t>1770992086</t>
  </si>
  <si>
    <t>1011007129</t>
  </si>
  <si>
    <t>-176386747</t>
  </si>
  <si>
    <t>1448436639</t>
  </si>
  <si>
    <t>"stoka S1" (1,24*1,24/4*3,14)*(1,90+2,08)</t>
  </si>
  <si>
    <t>-188543906</t>
  </si>
  <si>
    <t>((1,62+1,80)-(2*1,5))/0,6</t>
  </si>
  <si>
    <t>-2123184209</t>
  </si>
  <si>
    <t>844208430</t>
  </si>
  <si>
    <t>-1651992729</t>
  </si>
  <si>
    <t>134048957</t>
  </si>
  <si>
    <t>-762412904</t>
  </si>
  <si>
    <t>438287225</t>
  </si>
  <si>
    <t>512639833</t>
  </si>
  <si>
    <t>905314221</t>
  </si>
  <si>
    <t>-1916059358</t>
  </si>
  <si>
    <t>1134859548</t>
  </si>
  <si>
    <t>-2135063985</t>
  </si>
  <si>
    <t>979941422</t>
  </si>
  <si>
    <t>161748333</t>
  </si>
  <si>
    <t>1652491951</t>
  </si>
  <si>
    <t>"obetonování manžetového spoje DN150" ((0,9*(0,15+0,25)*1,0)-(0,15*0,15*3,14/4))*15</t>
  </si>
  <si>
    <t>-1844100109</t>
  </si>
  <si>
    <t>"pro obetonování spojů DN150" 0,9*(0,15+2*0,25)*2*16</t>
  </si>
  <si>
    <t>2116934176</t>
  </si>
  <si>
    <t>-937844261</t>
  </si>
  <si>
    <t>426743119</t>
  </si>
  <si>
    <t>703318268</t>
  </si>
  <si>
    <t>-1849577512</t>
  </si>
  <si>
    <t>1768659979</t>
  </si>
  <si>
    <t>154041437</t>
  </si>
  <si>
    <t>1608201984</t>
  </si>
  <si>
    <t>-1921622604</t>
  </si>
  <si>
    <t>(DEL400_CE_1+DEL150_CE_1)/50,0</t>
  </si>
  <si>
    <t>-243589413</t>
  </si>
  <si>
    <t>997164696</t>
  </si>
  <si>
    <t>-1292371198</t>
  </si>
  <si>
    <t>1226638725</t>
  </si>
  <si>
    <t>212795748</t>
  </si>
  <si>
    <t>2013111910</t>
  </si>
  <si>
    <t>"přesun hmot z oddílu 8-Trubní vedení" 27,235</t>
  </si>
  <si>
    <t>65094736</t>
  </si>
  <si>
    <t>684930581</t>
  </si>
  <si>
    <t>"montáž půlených chrániček na plynovodní potrubí v min. délce 1,0 m za obrys kanal. šachet" 2*(1,0+1,24+1,0)</t>
  </si>
  <si>
    <t>-1711626308</t>
  </si>
  <si>
    <t>632885052</t>
  </si>
  <si>
    <t>1115169839</t>
  </si>
  <si>
    <t>-1487263345</t>
  </si>
  <si>
    <t>1458390592</t>
  </si>
  <si>
    <t>-1675378715</t>
  </si>
  <si>
    <t>-1780536582</t>
  </si>
  <si>
    <t>8,4</t>
  </si>
  <si>
    <t>1,05</t>
  </si>
  <si>
    <t>223,462</t>
  </si>
  <si>
    <t>111,731</t>
  </si>
  <si>
    <t>2125-8 - IO 04.2-Kanalizační stoka S3-Nerudova</t>
  </si>
  <si>
    <t>540,87</t>
  </si>
  <si>
    <t>99,243</t>
  </si>
  <si>
    <t>93,98</t>
  </si>
  <si>
    <t>187,96</t>
  </si>
  <si>
    <t>124,219</t>
  </si>
  <si>
    <t>35,503</t>
  </si>
  <si>
    <t>54,168</t>
  </si>
  <si>
    <t>17,752</t>
  </si>
  <si>
    <t>DEL300_Ž1</t>
  </si>
  <si>
    <t>84,3</t>
  </si>
  <si>
    <t>DEL300_CE</t>
  </si>
  <si>
    <t>DEL150_Ž1</t>
  </si>
  <si>
    <t>28,9</t>
  </si>
  <si>
    <t>KUB300_Ž1</t>
  </si>
  <si>
    <t>211,48</t>
  </si>
  <si>
    <t>KUB300_CE</t>
  </si>
  <si>
    <t>PRUMHL300</t>
  </si>
  <si>
    <t>2,389</t>
  </si>
  <si>
    <t>KUB150_Ž1</t>
  </si>
  <si>
    <t>62,138</t>
  </si>
  <si>
    <t>114,525</t>
  </si>
  <si>
    <t>14,456</t>
  </si>
  <si>
    <t>ODSTRŠA_Ž1</t>
  </si>
  <si>
    <t>ODSTR_Ž1_CE</t>
  </si>
  <si>
    <t>124,018</t>
  </si>
  <si>
    <t>NAP_DRIKU150</t>
  </si>
  <si>
    <t>18,932</t>
  </si>
  <si>
    <t>54,568</t>
  </si>
  <si>
    <t>26,341</t>
  </si>
  <si>
    <t>-835819214</t>
  </si>
  <si>
    <t>"délka DN400 živice místní-Ž1" 84,30</t>
  </si>
  <si>
    <t>"délka D150 živice místní-Ž1" 28,90</t>
  </si>
  <si>
    <t>"zákl.objem ze SW pod.prof. DN400 živice místní-Ž1" 211,48</t>
  </si>
  <si>
    <t>"zákl.objem přípojky" DEL150_Ž1*PRUMHL300*0,9</t>
  </si>
  <si>
    <t>"průměrná hloubka" (KUB300_CE)/(DEL300_CE*1,05)</t>
  </si>
  <si>
    <t>KUB300_ŠA_D1</t>
  </si>
  <si>
    <t>"zákl.objem rozšíření pro šachty na stoce DN300 živice místní-D1" ((2,44*2,44)-(2,44*1,2))*2*PRUMHL300</t>
  </si>
  <si>
    <t>(DEL300_Ž1*1,05)+(DEL150_Ž1*0,9)</t>
  </si>
  <si>
    <t>-23558561</t>
  </si>
  <si>
    <t>-1918478412</t>
  </si>
  <si>
    <t>1233410056</t>
  </si>
  <si>
    <t>"průměrná rychlost pokládky 5m/den" (DEL300_CE)/5*8</t>
  </si>
  <si>
    <t>-673089200</t>
  </si>
  <si>
    <t>"průměrná rychlost pokládky 5m/den" (DEL300_CE)/5</t>
  </si>
  <si>
    <t>759201139</t>
  </si>
  <si>
    <t>1,05*8</t>
  </si>
  <si>
    <t>-647341658</t>
  </si>
  <si>
    <t>1*1,05</t>
  </si>
  <si>
    <t>-2118466350</t>
  </si>
  <si>
    <t>"výkop m3 v mísstní živici-Ž1" ((KUB300_Ž1+KUB150_Ž1))-((DEL300_Ž1*1,05*0,41)+(DEL150_Ž1*0,9*0,41))+(KUBŠACH_CE-(ODSTRŠA_Ž1*0,41))</t>
  </si>
  <si>
    <t>VYKŠACH_Ž1</t>
  </si>
  <si>
    <t>"odpočet za šachty" -1*(1,24*1,24/4*3,14)*2*PRUMHL300</t>
  </si>
  <si>
    <t>VYKPOTR_Ž1</t>
  </si>
  <si>
    <t>"odpočet za potrubí" -1*((0,3*0,3/4*3,14*DEL300_CE)+(0,15*0,15*3,14*DEL150_CE))</t>
  </si>
  <si>
    <t>-1404101873</t>
  </si>
  <si>
    <t>-937802450</t>
  </si>
  <si>
    <t>"křížení kabelů" ZAJKAB3*(1,0+1,0)*PRUMHL300</t>
  </si>
  <si>
    <t>949839452</t>
  </si>
  <si>
    <t xml:space="preserve">"pažení celkové"  ((DEL300_CE+DEL150_CE)*PRUMHL300*2)</t>
  </si>
  <si>
    <t>923060239</t>
  </si>
  <si>
    <t>-516105897</t>
  </si>
  <si>
    <t>"vytlačený objem L-P-O ve zpevněném" (DEL300_CE*0,951)+(DEL150_CE*0,660)</t>
  </si>
  <si>
    <t>((VYKOP_Z+VYTLAČ_N)*(VYKOP3)/VYKOP_CE)-((ZASYP_DEPO)*0,5)</t>
  </si>
  <si>
    <t>1609888490</t>
  </si>
  <si>
    <t>467304995</t>
  </si>
  <si>
    <t>((VYKOP_Z+VYTLAČ_N)*(VYKOP4/VYKOP_CE))-((ZASYP_DEPO)*0,5)</t>
  </si>
  <si>
    <t>-1725692900</t>
  </si>
  <si>
    <t>1401209102</t>
  </si>
  <si>
    <t>431518121</t>
  </si>
  <si>
    <t>-2080986952</t>
  </si>
  <si>
    <t>-361065470</t>
  </si>
  <si>
    <t>-2102815121</t>
  </si>
  <si>
    <t>1325481008</t>
  </si>
  <si>
    <t>"výk.deponovaný a proviz.zpět v konstr. vrstvě ulož."((DEL300_Ž1*1,05)+(DEL150_Ž1*0,90))*(0,41-0,10)</t>
  </si>
  <si>
    <t>971491645</t>
  </si>
  <si>
    <t>-987843331</t>
  </si>
  <si>
    <t>(DEL300_CE*0,514)+(DEL150_CE*0,375)</t>
  </si>
  <si>
    <t>-1116149074</t>
  </si>
  <si>
    <t>1633090910</t>
  </si>
  <si>
    <t>-949289276</t>
  </si>
  <si>
    <t>-810084734</t>
  </si>
  <si>
    <t>165005078</t>
  </si>
  <si>
    <t>(DEL300_CE*0,105)+(DEL150_CE*0,090)</t>
  </si>
  <si>
    <t>1869225925</t>
  </si>
  <si>
    <t>(DEL300_CE*0,233)+(DEL150_CE*0,168)</t>
  </si>
  <si>
    <t>1513980229</t>
  </si>
  <si>
    <t>"dočasná úprava komunikace místní-Ž1 410 mm-1 vrstva štěrku 100mm" ((DEL300_Ž1*1,05)+(DEL150_Ž1*0,9))</t>
  </si>
  <si>
    <t>-64087334</t>
  </si>
  <si>
    <t>1164717512</t>
  </si>
  <si>
    <t>467253465</t>
  </si>
  <si>
    <t>548192874</t>
  </si>
  <si>
    <t>1517031773</t>
  </si>
  <si>
    <t>"(50% z 462m2 vodovod" 231</t>
  </si>
  <si>
    <t>"celková výměra plochy silnice vč. budoucích dlážděných odst. pruhů-462m2-50% VAKMB-kanalizace" (462*0,50)</t>
  </si>
  <si>
    <t>447995743</t>
  </si>
  <si>
    <t>-1442370740</t>
  </si>
  <si>
    <t>DEL300_BOUR</t>
  </si>
  <si>
    <t>"stáv. DN300" DEL300_CE</t>
  </si>
  <si>
    <t>1905014551</t>
  </si>
  <si>
    <t>-159055340</t>
  </si>
  <si>
    <t>59713315.R</t>
  </si>
  <si>
    <t>manžeta převlečná pro normální zatížení DN 150 průměr 190-215 š 150mm</t>
  </si>
  <si>
    <t>-771189507</t>
  </si>
  <si>
    <t>-1366001860</t>
  </si>
  <si>
    <t>481560380</t>
  </si>
  <si>
    <t>831372193</t>
  </si>
  <si>
    <t>Příplatek k montáži kameninového potrubí za napojení dvou dříků trub pomocí převlečné manžety DN 300</t>
  </si>
  <si>
    <t>707727876</t>
  </si>
  <si>
    <t>59713380.R</t>
  </si>
  <si>
    <t>vyrovnávací kroužek KERA.Mat DN 300-399 32 mm</t>
  </si>
  <si>
    <t>-1288375745</t>
  </si>
  <si>
    <t>59713385.R</t>
  </si>
  <si>
    <t>vyrovnávací kroužek KERA.Mat DN 400-499 12 mm</t>
  </si>
  <si>
    <t>-1164292580</t>
  </si>
  <si>
    <t>59713304.R</t>
  </si>
  <si>
    <t>manžeta převlečná DN 350 D 405-430 š 190mm tř 160</t>
  </si>
  <si>
    <t>-622667616</t>
  </si>
  <si>
    <t>831372921</t>
  </si>
  <si>
    <t>Výměna potrubí z trub kameninových hrdlových s integrovaným těsněním výkop sklon do 20% DN 300</t>
  </si>
  <si>
    <t>1387347749</t>
  </si>
  <si>
    <t>59710711</t>
  </si>
  <si>
    <t>trouba kameninová glazovaná DN 300 dl 2,50m spojovací systém C Třída 160</t>
  </si>
  <si>
    <t>2037058874</t>
  </si>
  <si>
    <t>59713344</t>
  </si>
  <si>
    <t>P kroužky třída pevnosti 160 DN 300</t>
  </si>
  <si>
    <t>-1560983878</t>
  </si>
  <si>
    <t>-742763248</t>
  </si>
  <si>
    <t>446941894</t>
  </si>
  <si>
    <t>1226913730</t>
  </si>
  <si>
    <t>-1868222154</t>
  </si>
  <si>
    <t>837371221</t>
  </si>
  <si>
    <t>Montáž kameninových tvarovek odbočných s integrovaným těsněním otevřený výkop DN 300</t>
  </si>
  <si>
    <t>-468921819</t>
  </si>
  <si>
    <t>59711770</t>
  </si>
  <si>
    <t>odbočka kameninová glazovaná jednoduchá kolmá DN 300/150 dl 500mm spojovací systém C/F tř.160/-</t>
  </si>
  <si>
    <t>805698276</t>
  </si>
  <si>
    <t>837372221</t>
  </si>
  <si>
    <t>Montáž kameninových tvarovek jednoosých s integrovaným těsněním otevřený výkop DN 300</t>
  </si>
  <si>
    <t>1611867145</t>
  </si>
  <si>
    <t>59710879</t>
  </si>
  <si>
    <t>trouba kameninová glazovaná zkrácená bez hrdla DN 300 dl 60(75)cm třída 160 spojovací systém C</t>
  </si>
  <si>
    <t>-1834570860</t>
  </si>
  <si>
    <t>59710849</t>
  </si>
  <si>
    <t>trouba kameninová glazovaná zkrácená DN 300 dl 60(75)cm třída 160 spojovací systém C</t>
  </si>
  <si>
    <t>-723020766</t>
  </si>
  <si>
    <t>2060119079</t>
  </si>
  <si>
    <t>"stoka S3" (1,24*1,24/4*3,14)*(2,58)</t>
  </si>
  <si>
    <t>5089028</t>
  </si>
  <si>
    <t>((2,21+1,70)-(2*1,5))/0,6</t>
  </si>
  <si>
    <t>894411121</t>
  </si>
  <si>
    <t>Zřízení šachet kanalizačních z betonových dílců na potrubí DN přes 200 do 300 dno beton tř. C 25/30</t>
  </si>
  <si>
    <t>718432929</t>
  </si>
  <si>
    <t>592281CSB.R</t>
  </si>
  <si>
    <t>TBW-Q.1 100/600/120 XA3 Vyrovnávací prstenec výška 100 mm, pro šachtový program t 120 mm , XA3</t>
  </si>
  <si>
    <t>1282197114</t>
  </si>
  <si>
    <t>592279CSB.R</t>
  </si>
  <si>
    <t>TBW-Q.1 80/600/120 XA3 Vyrovnávací prstenec výška 80 mm, pro šachtový program t 120 mm , XA3</t>
  </si>
  <si>
    <t>1567998941</t>
  </si>
  <si>
    <t>1125559889</t>
  </si>
  <si>
    <t>-1909303312</t>
  </si>
  <si>
    <t>592230CSB.R</t>
  </si>
  <si>
    <t>TBZ-Q.1 CAPITAN 300/600 XA3 Šachtové dno DN 1000, výtok 300 mm, výška 600, t 150 mm, XA3</t>
  </si>
  <si>
    <t>589934446</t>
  </si>
  <si>
    <t>166816354</t>
  </si>
  <si>
    <t>-912643384</t>
  </si>
  <si>
    <t>592579CSB.R</t>
  </si>
  <si>
    <t>Příplatek za nástupnici z protiskluzových čedičových dlaždic DN 300/1000</t>
  </si>
  <si>
    <t>1296719327</t>
  </si>
  <si>
    <t>-1797929026</t>
  </si>
  <si>
    <t>-1213522026</t>
  </si>
  <si>
    <t>125764276</t>
  </si>
  <si>
    <t>-1387424628</t>
  </si>
  <si>
    <t>621867523</t>
  </si>
  <si>
    <t>-948361577</t>
  </si>
  <si>
    <t>-801848596</t>
  </si>
  <si>
    <t>"obetonování manžetového spoje DN300" ((1,20*(0,30+2*0,25)*1,0)-(0,3*0,3*3,14/4))*1</t>
  </si>
  <si>
    <t>"obetonování manžetového spoje DN150" ((0,9*(0,15+0,25)*1,0)-(0,15*0,15*3,14/4))*12</t>
  </si>
  <si>
    <t>-1357068301</t>
  </si>
  <si>
    <t>"pro obetonování spojů DN400" 1,05*(0,30+2*0,25)*2*1</t>
  </si>
  <si>
    <t>148585403</t>
  </si>
  <si>
    <t>DEL150_CE+DEL300_CE</t>
  </si>
  <si>
    <t>1381570023</t>
  </si>
  <si>
    <t>-73837797</t>
  </si>
  <si>
    <t>325355649</t>
  </si>
  <si>
    <t>-1024956307</t>
  </si>
  <si>
    <t>-382663039</t>
  </si>
  <si>
    <t>-864699374</t>
  </si>
  <si>
    <t>-17307966</t>
  </si>
  <si>
    <t>1669048810</t>
  </si>
  <si>
    <t>-348500866</t>
  </si>
  <si>
    <t>744389124</t>
  </si>
  <si>
    <t>-936847971</t>
  </si>
  <si>
    <t>(DEL300_CE+DEL150_CE)/50,0</t>
  </si>
  <si>
    <t>-821877734</t>
  </si>
  <si>
    <t>913884925</t>
  </si>
  <si>
    <t>562260277</t>
  </si>
  <si>
    <t>-435186581</t>
  </si>
  <si>
    <t>0,229999388*ODSTRRÝH_Ž1</t>
  </si>
  <si>
    <t>1039617363</t>
  </si>
  <si>
    <t>(0,440000645*ODSTR_Ž1_CE)</t>
  </si>
  <si>
    <t>1076273835</t>
  </si>
  <si>
    <t>"přesun hmot z oddílu 8-Trubní vedení" 18,932</t>
  </si>
  <si>
    <t>2139035958</t>
  </si>
  <si>
    <t>896745705</t>
  </si>
  <si>
    <t>-2116038547</t>
  </si>
  <si>
    <t>-1495828012</t>
  </si>
  <si>
    <t>587827201</t>
  </si>
  <si>
    <t>1403515122</t>
  </si>
  <si>
    <t>-2041200706</t>
  </si>
  <si>
    <t>-1368420613</t>
  </si>
  <si>
    <t>2019604421</t>
  </si>
  <si>
    <t>SEZNAM FIGUR</t>
  </si>
  <si>
    <t>Výměra</t>
  </si>
  <si>
    <t xml:space="preserve"> 2125-1</t>
  </si>
  <si>
    <t>Použití figury:</t>
  </si>
  <si>
    <t>PAŽPŘÍLOŽ2</t>
  </si>
  <si>
    <t xml:space="preserve"> 2125-2</t>
  </si>
  <si>
    <t>" 100% VAKMB z celkových 100% obrusné vrstvy (ZÁM)" 0</t>
  </si>
  <si>
    <t xml:space="preserve"> 2125-3</t>
  </si>
  <si>
    <t xml:space="preserve"> 2125-4</t>
  </si>
  <si>
    <t xml:space="preserve"> 2125-5</t>
  </si>
  <si>
    <t xml:space="preserve"> 2125-6</t>
  </si>
  <si>
    <t xml:space="preserve"> 2125-7</t>
  </si>
  <si>
    <t xml:space="preserve"> 2125-8</t>
  </si>
  <si>
    <t>ODSTRRÝH_Ž1_1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</si>
</sst>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41</v>
      </c>
      <c r="AO17" s="23"/>
      <c r="AP17" s="23"/>
      <c r="AQ17" s="23"/>
      <c r="AR17" s="21"/>
      <c r="BE17" s="32"/>
      <c r="BS17" s="18" t="s">
        <v>42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41</v>
      </c>
      <c r="AO20" s="23"/>
      <c r="AP20" s="23"/>
      <c r="AQ20" s="23"/>
      <c r="AR20" s="21"/>
      <c r="BE20" s="32"/>
      <c r="BS20" s="18" t="s">
        <v>42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48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49</v>
      </c>
      <c r="E29" s="49"/>
      <c r="F29" s="33" t="s">
        <v>50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56</v>
      </c>
      <c r="U35" s="56"/>
      <c r="V35" s="56"/>
      <c r="W35" s="56"/>
      <c r="X35" s="58" t="s">
        <v>57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58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59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60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61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60</v>
      </c>
      <c r="AI60" s="44"/>
      <c r="AJ60" s="44"/>
      <c r="AK60" s="44"/>
      <c r="AL60" s="44"/>
      <c r="AM60" s="66" t="s">
        <v>61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62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63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60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61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60</v>
      </c>
      <c r="AI75" s="44"/>
      <c r="AJ75" s="44"/>
      <c r="AK75" s="44"/>
      <c r="AL75" s="44"/>
      <c r="AM75" s="66" t="s">
        <v>61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64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2125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Bakov nad Jizerou, oprava vodovodu a kanalizace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Bakov nad Jizerou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5. 8. 2022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Vodovody a kanalizace Mladá Boleslav, a.s.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38</v>
      </c>
      <c r="AJ89" s="42"/>
      <c r="AK89" s="42"/>
      <c r="AL89" s="42"/>
      <c r="AM89" s="82" t="str">
        <f>IF(E17="","",E17)</f>
        <v>Ing. Petr Čepický</v>
      </c>
      <c r="AN89" s="73"/>
      <c r="AO89" s="73"/>
      <c r="AP89" s="73"/>
      <c r="AQ89" s="42"/>
      <c r="AR89" s="46"/>
      <c r="AS89" s="83" t="s">
        <v>65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36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43</v>
      </c>
      <c r="AJ90" s="42"/>
      <c r="AK90" s="42"/>
      <c r="AL90" s="42"/>
      <c r="AM90" s="82" t="str">
        <f>IF(E20="","",E20)</f>
        <v>Ing. Petr Čepický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66</v>
      </c>
      <c r="D92" s="96"/>
      <c r="E92" s="96"/>
      <c r="F92" s="96"/>
      <c r="G92" s="96"/>
      <c r="H92" s="97"/>
      <c r="I92" s="98" t="s">
        <v>67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68</v>
      </c>
      <c r="AH92" s="96"/>
      <c r="AI92" s="96"/>
      <c r="AJ92" s="96"/>
      <c r="AK92" s="96"/>
      <c r="AL92" s="96"/>
      <c r="AM92" s="96"/>
      <c r="AN92" s="98" t="s">
        <v>69</v>
      </c>
      <c r="AO92" s="96"/>
      <c r="AP92" s="100"/>
      <c r="AQ92" s="101" t="s">
        <v>70</v>
      </c>
      <c r="AR92" s="46"/>
      <c r="AS92" s="102" t="s">
        <v>71</v>
      </c>
      <c r="AT92" s="103" t="s">
        <v>72</v>
      </c>
      <c r="AU92" s="103" t="s">
        <v>73</v>
      </c>
      <c r="AV92" s="103" t="s">
        <v>74</v>
      </c>
      <c r="AW92" s="103" t="s">
        <v>75</v>
      </c>
      <c r="AX92" s="103" t="s">
        <v>76</v>
      </c>
      <c r="AY92" s="103" t="s">
        <v>77</v>
      </c>
      <c r="AZ92" s="103" t="s">
        <v>78</v>
      </c>
      <c r="BA92" s="103" t="s">
        <v>79</v>
      </c>
      <c r="BB92" s="103" t="s">
        <v>80</v>
      </c>
      <c r="BC92" s="103" t="s">
        <v>81</v>
      </c>
      <c r="BD92" s="104" t="s">
        <v>82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83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ROUND(SUM(AG95:AG102),2)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ROUND(SUM(AS95:AS102),2)</f>
        <v>0</v>
      </c>
      <c r="AT94" s="116">
        <f>ROUND(SUM(AV94:AW94),2)</f>
        <v>0</v>
      </c>
      <c r="AU94" s="117">
        <f>ROUND(SUM(AU95:AU102),5)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ROUND(SUM(AZ95:AZ102),2)</f>
        <v>0</v>
      </c>
      <c r="BA94" s="116">
        <f>ROUND(SUM(BA95:BA102),2)</f>
        <v>0</v>
      </c>
      <c r="BB94" s="116">
        <f>ROUND(SUM(BB95:BB102),2)</f>
        <v>0</v>
      </c>
      <c r="BC94" s="116">
        <f>ROUND(SUM(BC95:BC102),2)</f>
        <v>0</v>
      </c>
      <c r="BD94" s="118">
        <f>ROUND(SUM(BD95:BD102),2)</f>
        <v>0</v>
      </c>
      <c r="BE94" s="6"/>
      <c r="BS94" s="119" t="s">
        <v>84</v>
      </c>
      <c r="BT94" s="119" t="s">
        <v>85</v>
      </c>
      <c r="BU94" s="120" t="s">
        <v>86</v>
      </c>
      <c r="BV94" s="119" t="s">
        <v>87</v>
      </c>
      <c r="BW94" s="119" t="s">
        <v>5</v>
      </c>
      <c r="BX94" s="119" t="s">
        <v>88</v>
      </c>
      <c r="CL94" s="119" t="s">
        <v>19</v>
      </c>
    </row>
    <row r="95" s="7" customFormat="1" ht="16.5" customHeight="1">
      <c r="A95" s="121" t="s">
        <v>89</v>
      </c>
      <c r="B95" s="122"/>
      <c r="C95" s="123"/>
      <c r="D95" s="124" t="s">
        <v>90</v>
      </c>
      <c r="E95" s="124"/>
      <c r="F95" s="124"/>
      <c r="G95" s="124"/>
      <c r="H95" s="124"/>
      <c r="I95" s="125"/>
      <c r="J95" s="124" t="s">
        <v>91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'2125-1 - IO 01-Vodovodní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92</v>
      </c>
      <c r="AR95" s="128"/>
      <c r="AS95" s="129">
        <v>0</v>
      </c>
      <c r="AT95" s="130">
        <f>ROUND(SUM(AV95:AW95),2)</f>
        <v>0</v>
      </c>
      <c r="AU95" s="131">
        <f>'2125-1 - IO 01-Vodovodní ...'!P129</f>
        <v>0</v>
      </c>
      <c r="AV95" s="130">
        <f>'2125-1 - IO 01-Vodovodní ...'!J33</f>
        <v>0</v>
      </c>
      <c r="AW95" s="130">
        <f>'2125-1 - IO 01-Vodovodní ...'!J34</f>
        <v>0</v>
      </c>
      <c r="AX95" s="130">
        <f>'2125-1 - IO 01-Vodovodní ...'!J35</f>
        <v>0</v>
      </c>
      <c r="AY95" s="130">
        <f>'2125-1 - IO 01-Vodovodní ...'!J36</f>
        <v>0</v>
      </c>
      <c r="AZ95" s="130">
        <f>'2125-1 - IO 01-Vodovodní ...'!F33</f>
        <v>0</v>
      </c>
      <c r="BA95" s="130">
        <f>'2125-1 - IO 01-Vodovodní ...'!F34</f>
        <v>0</v>
      </c>
      <c r="BB95" s="130">
        <f>'2125-1 - IO 01-Vodovodní ...'!F35</f>
        <v>0</v>
      </c>
      <c r="BC95" s="130">
        <f>'2125-1 - IO 01-Vodovodní ...'!F36</f>
        <v>0</v>
      </c>
      <c r="BD95" s="132">
        <f>'2125-1 - IO 01-Vodovodní ...'!F37</f>
        <v>0</v>
      </c>
      <c r="BE95" s="7"/>
      <c r="BT95" s="133" t="s">
        <v>93</v>
      </c>
      <c r="BV95" s="133" t="s">
        <v>87</v>
      </c>
      <c r="BW95" s="133" t="s">
        <v>94</v>
      </c>
      <c r="BX95" s="133" t="s">
        <v>5</v>
      </c>
      <c r="CL95" s="133" t="s">
        <v>95</v>
      </c>
      <c r="CM95" s="133" t="s">
        <v>96</v>
      </c>
    </row>
    <row r="96" s="7" customFormat="1" ht="16.5" customHeight="1">
      <c r="A96" s="121" t="s">
        <v>89</v>
      </c>
      <c r="B96" s="122"/>
      <c r="C96" s="123"/>
      <c r="D96" s="124" t="s">
        <v>97</v>
      </c>
      <c r="E96" s="124"/>
      <c r="F96" s="124"/>
      <c r="G96" s="124"/>
      <c r="H96" s="124"/>
      <c r="I96" s="125"/>
      <c r="J96" s="124" t="s">
        <v>98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'2125-2 - IO 02.1-Vodovodn...'!J30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92</v>
      </c>
      <c r="AR96" s="128"/>
      <c r="AS96" s="129">
        <v>0</v>
      </c>
      <c r="AT96" s="130">
        <f>ROUND(SUM(AV96:AW96),2)</f>
        <v>0</v>
      </c>
      <c r="AU96" s="131">
        <f>'2125-2 - IO 02.1-Vodovodn...'!P128</f>
        <v>0</v>
      </c>
      <c r="AV96" s="130">
        <f>'2125-2 - IO 02.1-Vodovodn...'!J33</f>
        <v>0</v>
      </c>
      <c r="AW96" s="130">
        <f>'2125-2 - IO 02.1-Vodovodn...'!J34</f>
        <v>0</v>
      </c>
      <c r="AX96" s="130">
        <f>'2125-2 - IO 02.1-Vodovodn...'!J35</f>
        <v>0</v>
      </c>
      <c r="AY96" s="130">
        <f>'2125-2 - IO 02.1-Vodovodn...'!J36</f>
        <v>0</v>
      </c>
      <c r="AZ96" s="130">
        <f>'2125-2 - IO 02.1-Vodovodn...'!F33</f>
        <v>0</v>
      </c>
      <c r="BA96" s="130">
        <f>'2125-2 - IO 02.1-Vodovodn...'!F34</f>
        <v>0</v>
      </c>
      <c r="BB96" s="130">
        <f>'2125-2 - IO 02.1-Vodovodn...'!F35</f>
        <v>0</v>
      </c>
      <c r="BC96" s="130">
        <f>'2125-2 - IO 02.1-Vodovodn...'!F36</f>
        <v>0</v>
      </c>
      <c r="BD96" s="132">
        <f>'2125-2 - IO 02.1-Vodovodn...'!F37</f>
        <v>0</v>
      </c>
      <c r="BE96" s="7"/>
      <c r="BT96" s="133" t="s">
        <v>93</v>
      </c>
      <c r="BV96" s="133" t="s">
        <v>87</v>
      </c>
      <c r="BW96" s="133" t="s">
        <v>99</v>
      </c>
      <c r="BX96" s="133" t="s">
        <v>5</v>
      </c>
      <c r="CL96" s="133" t="s">
        <v>95</v>
      </c>
      <c r="CM96" s="133" t="s">
        <v>96</v>
      </c>
    </row>
    <row r="97" s="7" customFormat="1" ht="16.5" customHeight="1">
      <c r="A97" s="121" t="s">
        <v>89</v>
      </c>
      <c r="B97" s="122"/>
      <c r="C97" s="123"/>
      <c r="D97" s="124" t="s">
        <v>100</v>
      </c>
      <c r="E97" s="124"/>
      <c r="F97" s="124"/>
      <c r="G97" s="124"/>
      <c r="H97" s="124"/>
      <c r="I97" s="125"/>
      <c r="J97" s="124" t="s">
        <v>101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'2125-3 - IO 03.1-Vodovodn...'!J30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92</v>
      </c>
      <c r="AR97" s="128"/>
      <c r="AS97" s="129">
        <v>0</v>
      </c>
      <c r="AT97" s="130">
        <f>ROUND(SUM(AV97:AW97),2)</f>
        <v>0</v>
      </c>
      <c r="AU97" s="131">
        <f>'2125-3 - IO 03.1-Vodovodn...'!P128</f>
        <v>0</v>
      </c>
      <c r="AV97" s="130">
        <f>'2125-3 - IO 03.1-Vodovodn...'!J33</f>
        <v>0</v>
      </c>
      <c r="AW97" s="130">
        <f>'2125-3 - IO 03.1-Vodovodn...'!J34</f>
        <v>0</v>
      </c>
      <c r="AX97" s="130">
        <f>'2125-3 - IO 03.1-Vodovodn...'!J35</f>
        <v>0</v>
      </c>
      <c r="AY97" s="130">
        <f>'2125-3 - IO 03.1-Vodovodn...'!J36</f>
        <v>0</v>
      </c>
      <c r="AZ97" s="130">
        <f>'2125-3 - IO 03.1-Vodovodn...'!F33</f>
        <v>0</v>
      </c>
      <c r="BA97" s="130">
        <f>'2125-3 - IO 03.1-Vodovodn...'!F34</f>
        <v>0</v>
      </c>
      <c r="BB97" s="130">
        <f>'2125-3 - IO 03.1-Vodovodn...'!F35</f>
        <v>0</v>
      </c>
      <c r="BC97" s="130">
        <f>'2125-3 - IO 03.1-Vodovodn...'!F36</f>
        <v>0</v>
      </c>
      <c r="BD97" s="132">
        <f>'2125-3 - IO 03.1-Vodovodn...'!F37</f>
        <v>0</v>
      </c>
      <c r="BE97" s="7"/>
      <c r="BT97" s="133" t="s">
        <v>93</v>
      </c>
      <c r="BV97" s="133" t="s">
        <v>87</v>
      </c>
      <c r="BW97" s="133" t="s">
        <v>102</v>
      </c>
      <c r="BX97" s="133" t="s">
        <v>5</v>
      </c>
      <c r="CL97" s="133" t="s">
        <v>95</v>
      </c>
      <c r="CM97" s="133" t="s">
        <v>96</v>
      </c>
    </row>
    <row r="98" s="7" customFormat="1" ht="16.5" customHeight="1">
      <c r="A98" s="121" t="s">
        <v>89</v>
      </c>
      <c r="B98" s="122"/>
      <c r="C98" s="123"/>
      <c r="D98" s="124" t="s">
        <v>103</v>
      </c>
      <c r="E98" s="124"/>
      <c r="F98" s="124"/>
      <c r="G98" s="124"/>
      <c r="H98" s="124"/>
      <c r="I98" s="125"/>
      <c r="J98" s="124" t="s">
        <v>104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'2125-4 - IO 04.1-Vodovodn...'!J30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92</v>
      </c>
      <c r="AR98" s="128"/>
      <c r="AS98" s="129">
        <v>0</v>
      </c>
      <c r="AT98" s="130">
        <f>ROUND(SUM(AV98:AW98),2)</f>
        <v>0</v>
      </c>
      <c r="AU98" s="131">
        <f>'2125-4 - IO 04.1-Vodovodn...'!P128</f>
        <v>0</v>
      </c>
      <c r="AV98" s="130">
        <f>'2125-4 - IO 04.1-Vodovodn...'!J33</f>
        <v>0</v>
      </c>
      <c r="AW98" s="130">
        <f>'2125-4 - IO 04.1-Vodovodn...'!J34</f>
        <v>0</v>
      </c>
      <c r="AX98" s="130">
        <f>'2125-4 - IO 04.1-Vodovodn...'!J35</f>
        <v>0</v>
      </c>
      <c r="AY98" s="130">
        <f>'2125-4 - IO 04.1-Vodovodn...'!J36</f>
        <v>0</v>
      </c>
      <c r="AZ98" s="130">
        <f>'2125-4 - IO 04.1-Vodovodn...'!F33</f>
        <v>0</v>
      </c>
      <c r="BA98" s="130">
        <f>'2125-4 - IO 04.1-Vodovodn...'!F34</f>
        <v>0</v>
      </c>
      <c r="BB98" s="130">
        <f>'2125-4 - IO 04.1-Vodovodn...'!F35</f>
        <v>0</v>
      </c>
      <c r="BC98" s="130">
        <f>'2125-4 - IO 04.1-Vodovodn...'!F36</f>
        <v>0</v>
      </c>
      <c r="BD98" s="132">
        <f>'2125-4 - IO 04.1-Vodovodn...'!F37</f>
        <v>0</v>
      </c>
      <c r="BE98" s="7"/>
      <c r="BT98" s="133" t="s">
        <v>93</v>
      </c>
      <c r="BV98" s="133" t="s">
        <v>87</v>
      </c>
      <c r="BW98" s="133" t="s">
        <v>105</v>
      </c>
      <c r="BX98" s="133" t="s">
        <v>5</v>
      </c>
      <c r="CL98" s="133" t="s">
        <v>95</v>
      </c>
      <c r="CM98" s="133" t="s">
        <v>96</v>
      </c>
    </row>
    <row r="99" s="7" customFormat="1" ht="16.5" customHeight="1">
      <c r="A99" s="121" t="s">
        <v>89</v>
      </c>
      <c r="B99" s="122"/>
      <c r="C99" s="123"/>
      <c r="D99" s="124" t="s">
        <v>106</v>
      </c>
      <c r="E99" s="124"/>
      <c r="F99" s="124"/>
      <c r="G99" s="124"/>
      <c r="H99" s="124"/>
      <c r="I99" s="125"/>
      <c r="J99" s="124" t="s">
        <v>107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'2125-5 - IO 05-Vodovodní ...'!J30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92</v>
      </c>
      <c r="AR99" s="128"/>
      <c r="AS99" s="129">
        <v>0</v>
      </c>
      <c r="AT99" s="130">
        <f>ROUND(SUM(AV99:AW99),2)</f>
        <v>0</v>
      </c>
      <c r="AU99" s="131">
        <f>'2125-5 - IO 05-Vodovodní ...'!P129</f>
        <v>0</v>
      </c>
      <c r="AV99" s="130">
        <f>'2125-5 - IO 05-Vodovodní ...'!J33</f>
        <v>0</v>
      </c>
      <c r="AW99" s="130">
        <f>'2125-5 - IO 05-Vodovodní ...'!J34</f>
        <v>0</v>
      </c>
      <c r="AX99" s="130">
        <f>'2125-5 - IO 05-Vodovodní ...'!J35</f>
        <v>0</v>
      </c>
      <c r="AY99" s="130">
        <f>'2125-5 - IO 05-Vodovodní ...'!J36</f>
        <v>0</v>
      </c>
      <c r="AZ99" s="130">
        <f>'2125-5 - IO 05-Vodovodní ...'!F33</f>
        <v>0</v>
      </c>
      <c r="BA99" s="130">
        <f>'2125-5 - IO 05-Vodovodní ...'!F34</f>
        <v>0</v>
      </c>
      <c r="BB99" s="130">
        <f>'2125-5 - IO 05-Vodovodní ...'!F35</f>
        <v>0</v>
      </c>
      <c r="BC99" s="130">
        <f>'2125-5 - IO 05-Vodovodní ...'!F36</f>
        <v>0</v>
      </c>
      <c r="BD99" s="132">
        <f>'2125-5 - IO 05-Vodovodní ...'!F37</f>
        <v>0</v>
      </c>
      <c r="BE99" s="7"/>
      <c r="BT99" s="133" t="s">
        <v>93</v>
      </c>
      <c r="BV99" s="133" t="s">
        <v>87</v>
      </c>
      <c r="BW99" s="133" t="s">
        <v>108</v>
      </c>
      <c r="BX99" s="133" t="s">
        <v>5</v>
      </c>
      <c r="CL99" s="133" t="s">
        <v>95</v>
      </c>
      <c r="CM99" s="133" t="s">
        <v>96</v>
      </c>
    </row>
    <row r="100" s="7" customFormat="1" ht="16.5" customHeight="1">
      <c r="A100" s="121" t="s">
        <v>89</v>
      </c>
      <c r="B100" s="122"/>
      <c r="C100" s="123"/>
      <c r="D100" s="124" t="s">
        <v>109</v>
      </c>
      <c r="E100" s="124"/>
      <c r="F100" s="124"/>
      <c r="G100" s="124"/>
      <c r="H100" s="124"/>
      <c r="I100" s="125"/>
      <c r="J100" s="124" t="s">
        <v>110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'2125-6 - IO 02.2-Kanaliza...'!J30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92</v>
      </c>
      <c r="AR100" s="128"/>
      <c r="AS100" s="129">
        <v>0</v>
      </c>
      <c r="AT100" s="130">
        <f>ROUND(SUM(AV100:AW100),2)</f>
        <v>0</v>
      </c>
      <c r="AU100" s="131">
        <f>'2125-6 - IO 02.2-Kanaliza...'!P132</f>
        <v>0</v>
      </c>
      <c r="AV100" s="130">
        <f>'2125-6 - IO 02.2-Kanaliza...'!J33</f>
        <v>0</v>
      </c>
      <c r="AW100" s="130">
        <f>'2125-6 - IO 02.2-Kanaliza...'!J34</f>
        <v>0</v>
      </c>
      <c r="AX100" s="130">
        <f>'2125-6 - IO 02.2-Kanaliza...'!J35</f>
        <v>0</v>
      </c>
      <c r="AY100" s="130">
        <f>'2125-6 - IO 02.2-Kanaliza...'!J36</f>
        <v>0</v>
      </c>
      <c r="AZ100" s="130">
        <f>'2125-6 - IO 02.2-Kanaliza...'!F33</f>
        <v>0</v>
      </c>
      <c r="BA100" s="130">
        <f>'2125-6 - IO 02.2-Kanaliza...'!F34</f>
        <v>0</v>
      </c>
      <c r="BB100" s="130">
        <f>'2125-6 - IO 02.2-Kanaliza...'!F35</f>
        <v>0</v>
      </c>
      <c r="BC100" s="130">
        <f>'2125-6 - IO 02.2-Kanaliza...'!F36</f>
        <v>0</v>
      </c>
      <c r="BD100" s="132">
        <f>'2125-6 - IO 02.2-Kanaliza...'!F37</f>
        <v>0</v>
      </c>
      <c r="BE100" s="7"/>
      <c r="BT100" s="133" t="s">
        <v>93</v>
      </c>
      <c r="BV100" s="133" t="s">
        <v>87</v>
      </c>
      <c r="BW100" s="133" t="s">
        <v>111</v>
      </c>
      <c r="BX100" s="133" t="s">
        <v>5</v>
      </c>
      <c r="CL100" s="133" t="s">
        <v>112</v>
      </c>
      <c r="CM100" s="133" t="s">
        <v>96</v>
      </c>
    </row>
    <row r="101" s="7" customFormat="1" ht="16.5" customHeight="1">
      <c r="A101" s="121" t="s">
        <v>89</v>
      </c>
      <c r="B101" s="122"/>
      <c r="C101" s="123"/>
      <c r="D101" s="124" t="s">
        <v>113</v>
      </c>
      <c r="E101" s="124"/>
      <c r="F101" s="124"/>
      <c r="G101" s="124"/>
      <c r="H101" s="124"/>
      <c r="I101" s="125"/>
      <c r="J101" s="124" t="s">
        <v>114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'2125-7 - IO 03.2-Kanaliza...'!J30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92</v>
      </c>
      <c r="AR101" s="128"/>
      <c r="AS101" s="129">
        <v>0</v>
      </c>
      <c r="AT101" s="130">
        <f>ROUND(SUM(AV101:AW101),2)</f>
        <v>0</v>
      </c>
      <c r="AU101" s="131">
        <f>'2125-7 - IO 03.2-Kanaliza...'!P132</f>
        <v>0</v>
      </c>
      <c r="AV101" s="130">
        <f>'2125-7 - IO 03.2-Kanaliza...'!J33</f>
        <v>0</v>
      </c>
      <c r="AW101" s="130">
        <f>'2125-7 - IO 03.2-Kanaliza...'!J34</f>
        <v>0</v>
      </c>
      <c r="AX101" s="130">
        <f>'2125-7 - IO 03.2-Kanaliza...'!J35</f>
        <v>0</v>
      </c>
      <c r="AY101" s="130">
        <f>'2125-7 - IO 03.2-Kanaliza...'!J36</f>
        <v>0</v>
      </c>
      <c r="AZ101" s="130">
        <f>'2125-7 - IO 03.2-Kanaliza...'!F33</f>
        <v>0</v>
      </c>
      <c r="BA101" s="130">
        <f>'2125-7 - IO 03.2-Kanaliza...'!F34</f>
        <v>0</v>
      </c>
      <c r="BB101" s="130">
        <f>'2125-7 - IO 03.2-Kanaliza...'!F35</f>
        <v>0</v>
      </c>
      <c r="BC101" s="130">
        <f>'2125-7 - IO 03.2-Kanaliza...'!F36</f>
        <v>0</v>
      </c>
      <c r="BD101" s="132">
        <f>'2125-7 - IO 03.2-Kanaliza...'!F37</f>
        <v>0</v>
      </c>
      <c r="BE101" s="7"/>
      <c r="BT101" s="133" t="s">
        <v>93</v>
      </c>
      <c r="BV101" s="133" t="s">
        <v>87</v>
      </c>
      <c r="BW101" s="133" t="s">
        <v>115</v>
      </c>
      <c r="BX101" s="133" t="s">
        <v>5</v>
      </c>
      <c r="CL101" s="133" t="s">
        <v>112</v>
      </c>
      <c r="CM101" s="133" t="s">
        <v>96</v>
      </c>
    </row>
    <row r="102" s="7" customFormat="1" ht="16.5" customHeight="1">
      <c r="A102" s="121" t="s">
        <v>89</v>
      </c>
      <c r="B102" s="122"/>
      <c r="C102" s="123"/>
      <c r="D102" s="124" t="s">
        <v>116</v>
      </c>
      <c r="E102" s="124"/>
      <c r="F102" s="124"/>
      <c r="G102" s="124"/>
      <c r="H102" s="124"/>
      <c r="I102" s="125"/>
      <c r="J102" s="124" t="s">
        <v>117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'2125-8 - IO 04.2-Kanaliza...'!J30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92</v>
      </c>
      <c r="AR102" s="128"/>
      <c r="AS102" s="134">
        <v>0</v>
      </c>
      <c r="AT102" s="135">
        <f>ROUND(SUM(AV102:AW102),2)</f>
        <v>0</v>
      </c>
      <c r="AU102" s="136">
        <f>'2125-8 - IO 04.2-Kanaliza...'!P132</f>
        <v>0</v>
      </c>
      <c r="AV102" s="135">
        <f>'2125-8 - IO 04.2-Kanaliza...'!J33</f>
        <v>0</v>
      </c>
      <c r="AW102" s="135">
        <f>'2125-8 - IO 04.2-Kanaliza...'!J34</f>
        <v>0</v>
      </c>
      <c r="AX102" s="135">
        <f>'2125-8 - IO 04.2-Kanaliza...'!J35</f>
        <v>0</v>
      </c>
      <c r="AY102" s="135">
        <f>'2125-8 - IO 04.2-Kanaliza...'!J36</f>
        <v>0</v>
      </c>
      <c r="AZ102" s="135">
        <f>'2125-8 - IO 04.2-Kanaliza...'!F33</f>
        <v>0</v>
      </c>
      <c r="BA102" s="135">
        <f>'2125-8 - IO 04.2-Kanaliza...'!F34</f>
        <v>0</v>
      </c>
      <c r="BB102" s="135">
        <f>'2125-8 - IO 04.2-Kanaliza...'!F35</f>
        <v>0</v>
      </c>
      <c r="BC102" s="135">
        <f>'2125-8 - IO 04.2-Kanaliza...'!F36</f>
        <v>0</v>
      </c>
      <c r="BD102" s="137">
        <f>'2125-8 - IO 04.2-Kanaliza...'!F37</f>
        <v>0</v>
      </c>
      <c r="BE102" s="7"/>
      <c r="BT102" s="133" t="s">
        <v>93</v>
      </c>
      <c r="BV102" s="133" t="s">
        <v>87</v>
      </c>
      <c r="BW102" s="133" t="s">
        <v>118</v>
      </c>
      <c r="BX102" s="133" t="s">
        <v>5</v>
      </c>
      <c r="CL102" s="133" t="s">
        <v>112</v>
      </c>
      <c r="CM102" s="133" t="s">
        <v>96</v>
      </c>
    </row>
    <row r="103" s="2" customFormat="1" ht="30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6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46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</sheetData>
  <sheetProtection sheet="1" formatColumns="0" formatRows="0" objects="1" scenarios="1" spinCount="100000" saltValue="dRHIujWIq9sJs72myfZvotBgLKpM5B4NBzc4R8rkR526aFgkdXbbYgxNjV4ygHUPIzrPBDFUpbSk2QHIrBtz3A==" hashValue="EQTyEiU+xd6LeJE0F4gY03vrz3Y0b8NBWo1UQExoU8tHYJqeBCjA0Tx83ueFLrRzDQScUw7obspLVF0d5izpSw==" algorithmName="SHA-512" password="CC35"/>
  <mergeCells count="70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2125-1 - IO 01-Vodovodní ...'!C2" display="/"/>
    <hyperlink ref="A96" location="'2125-2 - IO 02.1-Vodovodn...'!C2" display="/"/>
    <hyperlink ref="A97" location="'2125-3 - IO 03.1-Vodovodn...'!C2" display="/"/>
    <hyperlink ref="A98" location="'2125-4 - IO 04.1-Vodovodn...'!C2" display="/"/>
    <hyperlink ref="A99" location="'2125-5 - IO 05-Vodovodní ...'!C2" display="/"/>
    <hyperlink ref="A100" location="'2125-6 - IO 02.2-Kanaliza...'!C2" display="/"/>
    <hyperlink ref="A101" location="'2125-7 - IO 03.2-Kanaliza...'!C2" display="/"/>
    <hyperlink ref="A102" location="'2125-8 - IO 04.2-Kanaliz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  <c r="AZ2" s="138" t="s">
        <v>119</v>
      </c>
      <c r="BA2" s="138" t="s">
        <v>1</v>
      </c>
      <c r="BB2" s="138" t="s">
        <v>1</v>
      </c>
      <c r="BC2" s="138" t="s">
        <v>120</v>
      </c>
      <c r="BD2" s="13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96</v>
      </c>
      <c r="AZ3" s="138" t="s">
        <v>121</v>
      </c>
      <c r="BA3" s="138" t="s">
        <v>1</v>
      </c>
      <c r="BB3" s="138" t="s">
        <v>1</v>
      </c>
      <c r="BC3" s="138" t="s">
        <v>122</v>
      </c>
      <c r="BD3" s="138" t="s">
        <v>96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  <c r="AZ4" s="138" t="s">
        <v>124</v>
      </c>
      <c r="BA4" s="138" t="s">
        <v>1</v>
      </c>
      <c r="BB4" s="138" t="s">
        <v>1</v>
      </c>
      <c r="BC4" s="138" t="s">
        <v>125</v>
      </c>
      <c r="BD4" s="138" t="s">
        <v>96</v>
      </c>
    </row>
    <row r="5" s="1" customFormat="1" ht="6.96" customHeight="1">
      <c r="B5" s="21"/>
      <c r="L5" s="21"/>
      <c r="AZ5" s="138" t="s">
        <v>126</v>
      </c>
      <c r="BA5" s="138" t="s">
        <v>1</v>
      </c>
      <c r="BB5" s="138" t="s">
        <v>1</v>
      </c>
      <c r="BC5" s="138" t="s">
        <v>127</v>
      </c>
      <c r="BD5" s="138" t="s">
        <v>96</v>
      </c>
    </row>
    <row r="6" s="1" customFormat="1" ht="12" customHeight="1">
      <c r="B6" s="21"/>
      <c r="D6" s="143" t="s">
        <v>16</v>
      </c>
      <c r="L6" s="21"/>
      <c r="AZ6" s="138" t="s">
        <v>128</v>
      </c>
      <c r="BA6" s="138" t="s">
        <v>1</v>
      </c>
      <c r="BB6" s="138" t="s">
        <v>1</v>
      </c>
      <c r="BC6" s="138" t="s">
        <v>129</v>
      </c>
      <c r="BD6" s="138" t="s">
        <v>96</v>
      </c>
    </row>
    <row r="7" s="1" customFormat="1" ht="16.5" customHeight="1">
      <c r="B7" s="21"/>
      <c r="E7" s="144" t="str">
        <f>'Rekapitulace stavby'!K6</f>
        <v>Bakov nad Jizerou, oprava vodovodu a kanalizace</v>
      </c>
      <c r="F7" s="143"/>
      <c r="G7" s="143"/>
      <c r="H7" s="143"/>
      <c r="L7" s="21"/>
      <c r="AZ7" s="138" t="s">
        <v>130</v>
      </c>
      <c r="BA7" s="138" t="s">
        <v>1</v>
      </c>
      <c r="BB7" s="138" t="s">
        <v>1</v>
      </c>
      <c r="BC7" s="138" t="s">
        <v>131</v>
      </c>
      <c r="BD7" s="138" t="s">
        <v>96</v>
      </c>
    </row>
    <row r="8" s="2" customFormat="1" ht="12" customHeight="1">
      <c r="A8" s="40"/>
      <c r="B8" s="46"/>
      <c r="C8" s="40"/>
      <c r="D8" s="143" t="s">
        <v>132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8" t="s">
        <v>133</v>
      </c>
      <c r="BA8" s="138" t="s">
        <v>1</v>
      </c>
      <c r="BB8" s="138" t="s">
        <v>1</v>
      </c>
      <c r="BC8" s="138" t="s">
        <v>131</v>
      </c>
      <c r="BD8" s="138" t="s">
        <v>96</v>
      </c>
    </row>
    <row r="9" s="2" customFormat="1" ht="16.5" customHeight="1">
      <c r="A9" s="40"/>
      <c r="B9" s="46"/>
      <c r="C9" s="40"/>
      <c r="D9" s="40"/>
      <c r="E9" s="145" t="s">
        <v>134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8" t="s">
        <v>135</v>
      </c>
      <c r="BA9" s="138" t="s">
        <v>1</v>
      </c>
      <c r="BB9" s="138" t="s">
        <v>1</v>
      </c>
      <c r="BC9" s="138" t="s">
        <v>136</v>
      </c>
      <c r="BD9" s="138" t="s">
        <v>96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8" t="s">
        <v>137</v>
      </c>
      <c r="BA10" s="138" t="s">
        <v>1</v>
      </c>
      <c r="BB10" s="138" t="s">
        <v>1</v>
      </c>
      <c r="BC10" s="138" t="s">
        <v>138</v>
      </c>
      <c r="BD10" s="138" t="s">
        <v>96</v>
      </c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95</v>
      </c>
      <c r="G11" s="40"/>
      <c r="H11" s="40"/>
      <c r="I11" s="143" t="s">
        <v>20</v>
      </c>
      <c r="J11" s="146" t="s">
        <v>139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8" t="s">
        <v>140</v>
      </c>
      <c r="BA11" s="138" t="s">
        <v>1</v>
      </c>
      <c r="BB11" s="138" t="s">
        <v>1</v>
      </c>
      <c r="BC11" s="138" t="s">
        <v>141</v>
      </c>
      <c r="BD11" s="138" t="s">
        <v>96</v>
      </c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5. 8. 2022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8" t="s">
        <v>142</v>
      </c>
      <c r="BA12" s="138" t="s">
        <v>1</v>
      </c>
      <c r="BB12" s="138" t="s">
        <v>1</v>
      </c>
      <c r="BC12" s="138" t="s">
        <v>143</v>
      </c>
      <c r="BD12" s="138" t="s">
        <v>96</v>
      </c>
    </row>
    <row r="13" s="2" customFormat="1" ht="21.84" customHeight="1">
      <c r="A13" s="40"/>
      <c r="B13" s="46"/>
      <c r="C13" s="40"/>
      <c r="D13" s="148" t="s">
        <v>26</v>
      </c>
      <c r="E13" s="40"/>
      <c r="F13" s="149" t="s">
        <v>27</v>
      </c>
      <c r="G13" s="40"/>
      <c r="H13" s="40"/>
      <c r="I13" s="148" t="s">
        <v>28</v>
      </c>
      <c r="J13" s="149" t="s">
        <v>144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8" t="s">
        <v>145</v>
      </c>
      <c r="BA13" s="138" t="s">
        <v>1</v>
      </c>
      <c r="BB13" s="138" t="s">
        <v>1</v>
      </c>
      <c r="BC13" s="138" t="s">
        <v>146</v>
      </c>
      <c r="BD13" s="138" t="s">
        <v>96</v>
      </c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8" t="s">
        <v>147</v>
      </c>
      <c r="BA14" s="138" t="s">
        <v>1</v>
      </c>
      <c r="BB14" s="138" t="s">
        <v>1</v>
      </c>
      <c r="BC14" s="138" t="s">
        <v>148</v>
      </c>
      <c r="BD14" s="138" t="s">
        <v>96</v>
      </c>
    </row>
    <row r="15" s="2" customFormat="1" ht="18" customHeight="1">
      <c r="A15" s="40"/>
      <c r="B15" s="46"/>
      <c r="C15" s="40"/>
      <c r="D15" s="40"/>
      <c r="E15" s="146" t="s">
        <v>33</v>
      </c>
      <c r="F15" s="40"/>
      <c r="G15" s="40"/>
      <c r="H15" s="40"/>
      <c r="I15" s="143" t="s">
        <v>34</v>
      </c>
      <c r="J15" s="146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8" t="s">
        <v>149</v>
      </c>
      <c r="BA15" s="138" t="s">
        <v>1</v>
      </c>
      <c r="BB15" s="138" t="s">
        <v>1</v>
      </c>
      <c r="BC15" s="138" t="s">
        <v>150</v>
      </c>
      <c r="BD15" s="138" t="s">
        <v>96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8" t="s">
        <v>151</v>
      </c>
      <c r="BA16" s="138" t="s">
        <v>1</v>
      </c>
      <c r="BB16" s="138" t="s">
        <v>1</v>
      </c>
      <c r="BC16" s="138" t="s">
        <v>152</v>
      </c>
      <c r="BD16" s="138" t="s">
        <v>96</v>
      </c>
    </row>
    <row r="17" s="2" customFormat="1" ht="12" customHeight="1">
      <c r="A17" s="40"/>
      <c r="B17" s="46"/>
      <c r="C17" s="40"/>
      <c r="D17" s="143" t="s">
        <v>36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8" t="s">
        <v>153</v>
      </c>
      <c r="BA17" s="138" t="s">
        <v>1</v>
      </c>
      <c r="BB17" s="138" t="s">
        <v>1</v>
      </c>
      <c r="BC17" s="138" t="s">
        <v>154</v>
      </c>
      <c r="BD17" s="138" t="s">
        <v>96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8" t="s">
        <v>155</v>
      </c>
      <c r="BA18" s="138" t="s">
        <v>1</v>
      </c>
      <c r="BB18" s="138" t="s">
        <v>1</v>
      </c>
      <c r="BC18" s="138" t="s">
        <v>156</v>
      </c>
      <c r="BD18" s="138" t="s">
        <v>96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8" t="s">
        <v>157</v>
      </c>
      <c r="BA19" s="138" t="s">
        <v>1</v>
      </c>
      <c r="BB19" s="138" t="s">
        <v>1</v>
      </c>
      <c r="BC19" s="138" t="s">
        <v>158</v>
      </c>
      <c r="BD19" s="138" t="s">
        <v>96</v>
      </c>
    </row>
    <row r="20" s="2" customFormat="1" ht="12" customHeight="1">
      <c r="A20" s="40"/>
      <c r="B20" s="46"/>
      <c r="C20" s="40"/>
      <c r="D20" s="143" t="s">
        <v>38</v>
      </c>
      <c r="E20" s="40"/>
      <c r="F20" s="40"/>
      <c r="G20" s="40"/>
      <c r="H20" s="40"/>
      <c r="I20" s="143" t="s">
        <v>31</v>
      </c>
      <c r="J20" s="146" t="s">
        <v>39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8" t="s">
        <v>159</v>
      </c>
      <c r="BA20" s="138" t="s">
        <v>1</v>
      </c>
      <c r="BB20" s="138" t="s">
        <v>1</v>
      </c>
      <c r="BC20" s="138" t="s">
        <v>160</v>
      </c>
      <c r="BD20" s="138" t="s">
        <v>96</v>
      </c>
    </row>
    <row r="21" s="2" customFormat="1" ht="18" customHeight="1">
      <c r="A21" s="40"/>
      <c r="B21" s="46"/>
      <c r="C21" s="40"/>
      <c r="D21" s="40"/>
      <c r="E21" s="146" t="s">
        <v>40</v>
      </c>
      <c r="F21" s="40"/>
      <c r="G21" s="40"/>
      <c r="H21" s="40"/>
      <c r="I21" s="143" t="s">
        <v>34</v>
      </c>
      <c r="J21" s="146" t="s">
        <v>41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8" t="s">
        <v>161</v>
      </c>
      <c r="BA21" s="138" t="s">
        <v>1</v>
      </c>
      <c r="BB21" s="138" t="s">
        <v>1</v>
      </c>
      <c r="BC21" s="138" t="s">
        <v>152</v>
      </c>
      <c r="BD21" s="138" t="s">
        <v>96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8" t="s">
        <v>162</v>
      </c>
      <c r="BA22" s="138" t="s">
        <v>1</v>
      </c>
      <c r="BB22" s="138" t="s">
        <v>1</v>
      </c>
      <c r="BC22" s="138" t="s">
        <v>154</v>
      </c>
      <c r="BD22" s="138" t="s">
        <v>96</v>
      </c>
    </row>
    <row r="23" s="2" customFormat="1" ht="12" customHeight="1">
      <c r="A23" s="40"/>
      <c r="B23" s="46"/>
      <c r="C23" s="40"/>
      <c r="D23" s="143" t="s">
        <v>43</v>
      </c>
      <c r="E23" s="40"/>
      <c r="F23" s="40"/>
      <c r="G23" s="40"/>
      <c r="H23" s="40"/>
      <c r="I23" s="143" t="s">
        <v>31</v>
      </c>
      <c r="J23" s="146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8" t="s">
        <v>163</v>
      </c>
      <c r="BA23" s="138" t="s">
        <v>1</v>
      </c>
      <c r="BB23" s="138" t="s">
        <v>1</v>
      </c>
      <c r="BC23" s="138" t="s">
        <v>164</v>
      </c>
      <c r="BD23" s="138" t="s">
        <v>96</v>
      </c>
    </row>
    <row r="24" s="2" customFormat="1" ht="18" customHeight="1">
      <c r="A24" s="40"/>
      <c r="B24" s="46"/>
      <c r="C24" s="40"/>
      <c r="D24" s="40"/>
      <c r="E24" s="146" t="s">
        <v>40</v>
      </c>
      <c r="F24" s="40"/>
      <c r="G24" s="40"/>
      <c r="H24" s="40"/>
      <c r="I24" s="143" t="s">
        <v>34</v>
      </c>
      <c r="J24" s="146" t="s">
        <v>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8" t="s">
        <v>165</v>
      </c>
      <c r="BA24" s="138" t="s">
        <v>1</v>
      </c>
      <c r="BB24" s="138" t="s">
        <v>1</v>
      </c>
      <c r="BC24" s="138" t="s">
        <v>166</v>
      </c>
      <c r="BD24" s="138" t="s">
        <v>96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8" t="s">
        <v>167</v>
      </c>
      <c r="BA25" s="138" t="s">
        <v>1</v>
      </c>
      <c r="BB25" s="138" t="s">
        <v>1</v>
      </c>
      <c r="BC25" s="138" t="s">
        <v>166</v>
      </c>
      <c r="BD25" s="138" t="s">
        <v>96</v>
      </c>
    </row>
    <row r="26" s="2" customFormat="1" ht="12" customHeight="1">
      <c r="A26" s="40"/>
      <c r="B26" s="46"/>
      <c r="C26" s="40"/>
      <c r="D26" s="143" t="s">
        <v>44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8" t="s">
        <v>168</v>
      </c>
      <c r="BA26" s="138" t="s">
        <v>1</v>
      </c>
      <c r="BB26" s="138" t="s">
        <v>1</v>
      </c>
      <c r="BC26" s="138" t="s">
        <v>169</v>
      </c>
      <c r="BD26" s="138" t="s">
        <v>96</v>
      </c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Z27" s="154" t="s">
        <v>170</v>
      </c>
      <c r="BA27" s="154" t="s">
        <v>1</v>
      </c>
      <c r="BB27" s="154" t="s">
        <v>1</v>
      </c>
      <c r="BC27" s="154" t="s">
        <v>171</v>
      </c>
      <c r="BD27" s="154" t="s">
        <v>96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38" t="s">
        <v>172</v>
      </c>
      <c r="BA28" s="138" t="s">
        <v>1</v>
      </c>
      <c r="BB28" s="138" t="s">
        <v>1</v>
      </c>
      <c r="BC28" s="138" t="s">
        <v>173</v>
      </c>
      <c r="BD28" s="138" t="s">
        <v>96</v>
      </c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38" t="s">
        <v>174</v>
      </c>
      <c r="BA29" s="138" t="s">
        <v>1</v>
      </c>
      <c r="BB29" s="138" t="s">
        <v>1</v>
      </c>
      <c r="BC29" s="138" t="s">
        <v>175</v>
      </c>
      <c r="BD29" s="138" t="s">
        <v>96</v>
      </c>
    </row>
    <row r="30" s="2" customFormat="1" ht="25.44" customHeight="1">
      <c r="A30" s="40"/>
      <c r="B30" s="46"/>
      <c r="C30" s="40"/>
      <c r="D30" s="156" t="s">
        <v>45</v>
      </c>
      <c r="E30" s="40"/>
      <c r="F30" s="40"/>
      <c r="G30" s="40"/>
      <c r="H30" s="40"/>
      <c r="I30" s="40"/>
      <c r="J30" s="157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38" t="s">
        <v>176</v>
      </c>
      <c r="BA30" s="138" t="s">
        <v>1</v>
      </c>
      <c r="BB30" s="138" t="s">
        <v>1</v>
      </c>
      <c r="BC30" s="138" t="s">
        <v>177</v>
      </c>
      <c r="BD30" s="138" t="s">
        <v>96</v>
      </c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38" t="s">
        <v>178</v>
      </c>
      <c r="BA31" s="138" t="s">
        <v>1</v>
      </c>
      <c r="BB31" s="138" t="s">
        <v>1</v>
      </c>
      <c r="BC31" s="138" t="s">
        <v>179</v>
      </c>
      <c r="BD31" s="138" t="s">
        <v>96</v>
      </c>
    </row>
    <row r="32" s="2" customFormat="1" ht="14.4" customHeight="1">
      <c r="A32" s="40"/>
      <c r="B32" s="46"/>
      <c r="C32" s="40"/>
      <c r="D32" s="40"/>
      <c r="E32" s="40"/>
      <c r="F32" s="158" t="s">
        <v>47</v>
      </c>
      <c r="G32" s="40"/>
      <c r="H32" s="40"/>
      <c r="I32" s="158" t="s">
        <v>46</v>
      </c>
      <c r="J32" s="158" t="s">
        <v>48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38" t="s">
        <v>180</v>
      </c>
      <c r="BA32" s="138" t="s">
        <v>1</v>
      </c>
      <c r="BB32" s="138" t="s">
        <v>1</v>
      </c>
      <c r="BC32" s="138" t="s">
        <v>181</v>
      </c>
      <c r="BD32" s="138" t="s">
        <v>96</v>
      </c>
    </row>
    <row r="33" s="2" customFormat="1" ht="14.4" customHeight="1">
      <c r="A33" s="40"/>
      <c r="B33" s="46"/>
      <c r="C33" s="40"/>
      <c r="D33" s="159" t="s">
        <v>49</v>
      </c>
      <c r="E33" s="143" t="s">
        <v>50</v>
      </c>
      <c r="F33" s="160">
        <f>ROUND((SUM(BE129:BE439)),  2)</f>
        <v>0</v>
      </c>
      <c r="G33" s="40"/>
      <c r="H33" s="40"/>
      <c r="I33" s="161">
        <v>0.20999999999999999</v>
      </c>
      <c r="J33" s="160">
        <f>ROUND(((SUM(BE129:BE439))*I33),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38" t="s">
        <v>182</v>
      </c>
      <c r="BA33" s="138" t="s">
        <v>1</v>
      </c>
      <c r="BB33" s="138" t="s">
        <v>1</v>
      </c>
      <c r="BC33" s="138" t="s">
        <v>183</v>
      </c>
      <c r="BD33" s="138" t="s">
        <v>96</v>
      </c>
    </row>
    <row r="34" s="2" customFormat="1" ht="14.4" customHeight="1">
      <c r="A34" s="40"/>
      <c r="B34" s="46"/>
      <c r="C34" s="40"/>
      <c r="D34" s="40"/>
      <c r="E34" s="143" t="s">
        <v>51</v>
      </c>
      <c r="F34" s="160">
        <f>ROUND((SUM(BF129:BF439)),  2)</f>
        <v>0</v>
      </c>
      <c r="G34" s="40"/>
      <c r="H34" s="40"/>
      <c r="I34" s="161">
        <v>0.14999999999999999</v>
      </c>
      <c r="J34" s="160">
        <f>ROUND(((SUM(BF129:BF439))*I34),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38" t="s">
        <v>184</v>
      </c>
      <c r="BA34" s="138" t="s">
        <v>1</v>
      </c>
      <c r="BB34" s="138" t="s">
        <v>1</v>
      </c>
      <c r="BC34" s="138" t="s">
        <v>183</v>
      </c>
      <c r="BD34" s="138" t="s">
        <v>96</v>
      </c>
    </row>
    <row r="35" hidden="1" s="2" customFormat="1" ht="14.4" customHeight="1">
      <c r="A35" s="40"/>
      <c r="B35" s="46"/>
      <c r="C35" s="40"/>
      <c r="D35" s="40"/>
      <c r="E35" s="143" t="s">
        <v>52</v>
      </c>
      <c r="F35" s="160">
        <f>ROUND((SUM(BG129:BG439)),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38" t="s">
        <v>185</v>
      </c>
      <c r="BA35" s="138" t="s">
        <v>1</v>
      </c>
      <c r="BB35" s="138" t="s">
        <v>1</v>
      </c>
      <c r="BC35" s="138" t="s">
        <v>186</v>
      </c>
      <c r="BD35" s="138" t="s">
        <v>96</v>
      </c>
    </row>
    <row r="36" hidden="1" s="2" customFormat="1" ht="14.4" customHeight="1">
      <c r="A36" s="40"/>
      <c r="B36" s="46"/>
      <c r="C36" s="40"/>
      <c r="D36" s="40"/>
      <c r="E36" s="143" t="s">
        <v>53</v>
      </c>
      <c r="F36" s="160">
        <f>ROUND((SUM(BH129:BH439)),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38" t="s">
        <v>187</v>
      </c>
      <c r="BA36" s="138" t="s">
        <v>1</v>
      </c>
      <c r="BB36" s="138" t="s">
        <v>1</v>
      </c>
      <c r="BC36" s="138" t="s">
        <v>188</v>
      </c>
      <c r="BD36" s="138" t="s">
        <v>96</v>
      </c>
    </row>
    <row r="37" hidden="1" s="2" customFormat="1" ht="14.4" customHeight="1">
      <c r="A37" s="40"/>
      <c r="B37" s="46"/>
      <c r="C37" s="40"/>
      <c r="D37" s="40"/>
      <c r="E37" s="143" t="s">
        <v>54</v>
      </c>
      <c r="F37" s="160">
        <f>ROUND((SUM(BI129:BI439)),  2)</f>
        <v>0</v>
      </c>
      <c r="G37" s="40"/>
      <c r="H37" s="40"/>
      <c r="I37" s="161">
        <v>0</v>
      </c>
      <c r="J37" s="16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38" t="s">
        <v>189</v>
      </c>
      <c r="BA37" s="138" t="s">
        <v>1</v>
      </c>
      <c r="BB37" s="138" t="s">
        <v>1</v>
      </c>
      <c r="BC37" s="138" t="s">
        <v>190</v>
      </c>
      <c r="BD37" s="138" t="s">
        <v>96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38" t="s">
        <v>191</v>
      </c>
      <c r="BA38" s="138" t="s">
        <v>1</v>
      </c>
      <c r="BB38" s="138" t="s">
        <v>1</v>
      </c>
      <c r="BC38" s="138" t="s">
        <v>192</v>
      </c>
      <c r="BD38" s="138" t="s">
        <v>96</v>
      </c>
    </row>
    <row r="39" s="2" customFormat="1" ht="25.44" customHeight="1">
      <c r="A39" s="40"/>
      <c r="B39" s="46"/>
      <c r="C39" s="162"/>
      <c r="D39" s="163" t="s">
        <v>55</v>
      </c>
      <c r="E39" s="164"/>
      <c r="F39" s="164"/>
      <c r="G39" s="165" t="s">
        <v>56</v>
      </c>
      <c r="H39" s="166" t="s">
        <v>57</v>
      </c>
      <c r="I39" s="164"/>
      <c r="J39" s="167">
        <f>SUM(J30:J37)</f>
        <v>0</v>
      </c>
      <c r="K39" s="168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38" t="s">
        <v>193</v>
      </c>
      <c r="BA39" s="138" t="s">
        <v>1</v>
      </c>
      <c r="BB39" s="138" t="s">
        <v>1</v>
      </c>
      <c r="BC39" s="138" t="s">
        <v>192</v>
      </c>
      <c r="BD39" s="138" t="s">
        <v>96</v>
      </c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38" t="s">
        <v>194</v>
      </c>
      <c r="BA40" s="138" t="s">
        <v>1</v>
      </c>
      <c r="BB40" s="138" t="s">
        <v>1</v>
      </c>
      <c r="BC40" s="138" t="s">
        <v>195</v>
      </c>
      <c r="BD40" s="138" t="s">
        <v>96</v>
      </c>
    </row>
    <row r="41" s="1" customFormat="1" ht="14.4" customHeight="1">
      <c r="B41" s="21"/>
      <c r="L41" s="21"/>
      <c r="AZ41" s="138" t="s">
        <v>196</v>
      </c>
      <c r="BA41" s="138" t="s">
        <v>1</v>
      </c>
      <c r="BB41" s="138" t="s">
        <v>1</v>
      </c>
      <c r="BC41" s="138" t="s">
        <v>197</v>
      </c>
      <c r="BD41" s="138" t="s">
        <v>96</v>
      </c>
    </row>
    <row r="42" s="1" customFormat="1" ht="14.4" customHeight="1">
      <c r="B42" s="21"/>
      <c r="L42" s="21"/>
      <c r="AZ42" s="138" t="s">
        <v>198</v>
      </c>
      <c r="BA42" s="138" t="s">
        <v>1</v>
      </c>
      <c r="BB42" s="138" t="s">
        <v>1</v>
      </c>
      <c r="BC42" s="138" t="s">
        <v>199</v>
      </c>
      <c r="BD42" s="138" t="s">
        <v>96</v>
      </c>
    </row>
    <row r="43" s="1" customFormat="1" ht="14.4" customHeight="1">
      <c r="B43" s="21"/>
      <c r="L43" s="21"/>
      <c r="AZ43" s="138" t="s">
        <v>200</v>
      </c>
      <c r="BA43" s="138" t="s">
        <v>1</v>
      </c>
      <c r="BB43" s="138" t="s">
        <v>1</v>
      </c>
      <c r="BC43" s="138" t="s">
        <v>201</v>
      </c>
      <c r="BD43" s="138" t="s">
        <v>96</v>
      </c>
    </row>
    <row r="44" s="1" customFormat="1" ht="14.4" customHeight="1">
      <c r="B44" s="21"/>
      <c r="L44" s="21"/>
      <c r="AZ44" s="138" t="s">
        <v>202</v>
      </c>
      <c r="BA44" s="138" t="s">
        <v>1</v>
      </c>
      <c r="BB44" s="138" t="s">
        <v>1</v>
      </c>
      <c r="BC44" s="138" t="s">
        <v>203</v>
      </c>
      <c r="BD44" s="138" t="s">
        <v>96</v>
      </c>
    </row>
    <row r="45" s="1" customFormat="1" ht="14.4" customHeight="1">
      <c r="B45" s="21"/>
      <c r="L45" s="21"/>
      <c r="AZ45" s="138" t="s">
        <v>204</v>
      </c>
      <c r="BA45" s="138" t="s">
        <v>1</v>
      </c>
      <c r="BB45" s="138" t="s">
        <v>1</v>
      </c>
      <c r="BC45" s="138" t="s">
        <v>205</v>
      </c>
      <c r="BD45" s="138" t="s">
        <v>96</v>
      </c>
    </row>
    <row r="46" s="1" customFormat="1" ht="14.4" customHeight="1">
      <c r="B46" s="21"/>
      <c r="L46" s="21"/>
      <c r="AZ46" s="138" t="s">
        <v>206</v>
      </c>
      <c r="BA46" s="138" t="s">
        <v>1</v>
      </c>
      <c r="BB46" s="138" t="s">
        <v>1</v>
      </c>
      <c r="BC46" s="138" t="s">
        <v>207</v>
      </c>
      <c r="BD46" s="138" t="s">
        <v>96</v>
      </c>
    </row>
    <row r="47" s="1" customFormat="1" ht="14.4" customHeight="1">
      <c r="B47" s="21"/>
      <c r="L47" s="21"/>
      <c r="AZ47" s="138" t="s">
        <v>208</v>
      </c>
      <c r="BA47" s="138" t="s">
        <v>1</v>
      </c>
      <c r="BB47" s="138" t="s">
        <v>1</v>
      </c>
      <c r="BC47" s="138" t="s">
        <v>209</v>
      </c>
      <c r="BD47" s="138" t="s">
        <v>96</v>
      </c>
    </row>
    <row r="48" s="1" customFormat="1" ht="14.4" customHeight="1">
      <c r="B48" s="21"/>
      <c r="L48" s="21"/>
      <c r="AZ48" s="138" t="s">
        <v>210</v>
      </c>
      <c r="BA48" s="138" t="s">
        <v>1</v>
      </c>
      <c r="BB48" s="138" t="s">
        <v>1</v>
      </c>
      <c r="BC48" s="138" t="s">
        <v>211</v>
      </c>
      <c r="BD48" s="138" t="s">
        <v>96</v>
      </c>
    </row>
    <row r="49" s="2" customFormat="1" ht="14.4" customHeight="1">
      <c r="B49" s="65"/>
      <c r="D49" s="169" t="s">
        <v>58</v>
      </c>
      <c r="E49" s="170"/>
      <c r="F49" s="170"/>
      <c r="G49" s="169" t="s">
        <v>59</v>
      </c>
      <c r="H49" s="170"/>
      <c r="I49" s="170"/>
      <c r="J49" s="170"/>
      <c r="K49" s="170"/>
      <c r="L49" s="65"/>
      <c r="AZ49" s="138" t="s">
        <v>212</v>
      </c>
      <c r="BA49" s="138" t="s">
        <v>1</v>
      </c>
      <c r="BB49" s="138" t="s">
        <v>1</v>
      </c>
      <c r="BC49" s="138" t="s">
        <v>8</v>
      </c>
      <c r="BD49" s="138" t="s">
        <v>96</v>
      </c>
    </row>
    <row r="50">
      <c r="B50" s="21"/>
      <c r="L50" s="21"/>
      <c r="AZ50" s="138" t="s">
        <v>213</v>
      </c>
      <c r="BA50" s="138" t="s">
        <v>1</v>
      </c>
      <c r="BB50" s="138" t="s">
        <v>1</v>
      </c>
      <c r="BC50" s="138" t="s">
        <v>214</v>
      </c>
      <c r="BD50" s="138" t="s">
        <v>96</v>
      </c>
    </row>
    <row r="51">
      <c r="B51" s="21"/>
      <c r="L51" s="21"/>
      <c r="AZ51" s="138" t="s">
        <v>215</v>
      </c>
      <c r="BA51" s="138" t="s">
        <v>1</v>
      </c>
      <c r="BB51" s="138" t="s">
        <v>1</v>
      </c>
      <c r="BC51" s="138" t="s">
        <v>216</v>
      </c>
      <c r="BD51" s="138" t="s">
        <v>96</v>
      </c>
    </row>
    <row r="52">
      <c r="B52" s="21"/>
      <c r="L52" s="21"/>
      <c r="AZ52" s="138" t="s">
        <v>217</v>
      </c>
      <c r="BA52" s="138" t="s">
        <v>1</v>
      </c>
      <c r="BB52" s="138" t="s">
        <v>1</v>
      </c>
      <c r="BC52" s="138" t="s">
        <v>218</v>
      </c>
      <c r="BD52" s="138" t="s">
        <v>96</v>
      </c>
    </row>
    <row r="53">
      <c r="B53" s="21"/>
      <c r="L53" s="21"/>
      <c r="AZ53" s="138" t="s">
        <v>219</v>
      </c>
      <c r="BA53" s="138" t="s">
        <v>1</v>
      </c>
      <c r="BB53" s="138" t="s">
        <v>1</v>
      </c>
      <c r="BC53" s="138" t="s">
        <v>220</v>
      </c>
      <c r="BD53" s="138" t="s">
        <v>96</v>
      </c>
    </row>
    <row r="54">
      <c r="B54" s="21"/>
      <c r="L54" s="21"/>
      <c r="AZ54" s="138" t="s">
        <v>221</v>
      </c>
      <c r="BA54" s="138" t="s">
        <v>1</v>
      </c>
      <c r="BB54" s="138" t="s">
        <v>1</v>
      </c>
      <c r="BC54" s="138" t="s">
        <v>220</v>
      </c>
      <c r="BD54" s="138" t="s">
        <v>96</v>
      </c>
    </row>
    <row r="55">
      <c r="B55" s="21"/>
      <c r="L55" s="21"/>
      <c r="AZ55" s="138" t="s">
        <v>222</v>
      </c>
      <c r="BA55" s="138" t="s">
        <v>1</v>
      </c>
      <c r="BB55" s="138" t="s">
        <v>1</v>
      </c>
      <c r="BC55" s="138" t="s">
        <v>223</v>
      </c>
      <c r="BD55" s="138" t="s">
        <v>96</v>
      </c>
    </row>
    <row r="56">
      <c r="B56" s="21"/>
      <c r="L56" s="21"/>
      <c r="AZ56" s="138" t="s">
        <v>224</v>
      </c>
      <c r="BA56" s="138" t="s">
        <v>1</v>
      </c>
      <c r="BB56" s="138" t="s">
        <v>1</v>
      </c>
      <c r="BC56" s="138" t="s">
        <v>225</v>
      </c>
      <c r="BD56" s="138" t="s">
        <v>96</v>
      </c>
    </row>
    <row r="57">
      <c r="B57" s="21"/>
      <c r="L57" s="21"/>
      <c r="AZ57" s="138" t="s">
        <v>226</v>
      </c>
      <c r="BA57" s="138" t="s">
        <v>1</v>
      </c>
      <c r="BB57" s="138" t="s">
        <v>1</v>
      </c>
      <c r="BC57" s="138" t="s">
        <v>227</v>
      </c>
      <c r="BD57" s="138" t="s">
        <v>96</v>
      </c>
    </row>
    <row r="58">
      <c r="B58" s="21"/>
      <c r="L58" s="21"/>
      <c r="AZ58" s="138" t="s">
        <v>228</v>
      </c>
      <c r="BA58" s="138" t="s">
        <v>1</v>
      </c>
      <c r="BB58" s="138" t="s">
        <v>1</v>
      </c>
      <c r="BC58" s="138" t="s">
        <v>229</v>
      </c>
      <c r="BD58" s="138" t="s">
        <v>96</v>
      </c>
    </row>
    <row r="59">
      <c r="B59" s="21"/>
      <c r="L59" s="21"/>
    </row>
    <row r="60" s="2" customFormat="1">
      <c r="A60" s="40"/>
      <c r="B60" s="46"/>
      <c r="C60" s="40"/>
      <c r="D60" s="171" t="s">
        <v>60</v>
      </c>
      <c r="E60" s="172"/>
      <c r="F60" s="173" t="s">
        <v>61</v>
      </c>
      <c r="G60" s="171" t="s">
        <v>60</v>
      </c>
      <c r="H60" s="172"/>
      <c r="I60" s="172"/>
      <c r="J60" s="174" t="s">
        <v>61</v>
      </c>
      <c r="K60" s="172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69" t="s">
        <v>62</v>
      </c>
      <c r="E64" s="175"/>
      <c r="F64" s="175"/>
      <c r="G64" s="169" t="s">
        <v>63</v>
      </c>
      <c r="H64" s="175"/>
      <c r="I64" s="175"/>
      <c r="J64" s="175"/>
      <c r="K64" s="175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71" t="s">
        <v>60</v>
      </c>
      <c r="E75" s="172"/>
      <c r="F75" s="173" t="s">
        <v>61</v>
      </c>
      <c r="G75" s="171" t="s">
        <v>60</v>
      </c>
      <c r="H75" s="172"/>
      <c r="I75" s="172"/>
      <c r="J75" s="174" t="s">
        <v>61</v>
      </c>
      <c r="K75" s="172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78"/>
      <c r="C80" s="179"/>
      <c r="D80" s="179"/>
      <c r="E80" s="179"/>
      <c r="F80" s="179"/>
      <c r="G80" s="179"/>
      <c r="H80" s="179"/>
      <c r="I80" s="179"/>
      <c r="J80" s="179"/>
      <c r="K80" s="179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230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0" t="str">
        <f>E7</f>
        <v>Bakov nad Jizerou, oprava vodovodu a kanalizace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132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2125-1 - IO 01-Vodovodní řad A-5. května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Bakov nad Jizerou</v>
      </c>
      <c r="G88" s="42"/>
      <c r="H88" s="42"/>
      <c r="I88" s="33" t="s">
        <v>24</v>
      </c>
      <c r="J88" s="81" t="str">
        <f>IF(J12="","",J12)</f>
        <v>5. 8. 2022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Vodovody a kanalizace Mladá Boleslav, a.s.</v>
      </c>
      <c r="G90" s="42"/>
      <c r="H90" s="42"/>
      <c r="I90" s="33" t="s">
        <v>38</v>
      </c>
      <c r="J90" s="38" t="str">
        <f>E21</f>
        <v>Ing. Petr Čepický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43</v>
      </c>
      <c r="J91" s="38" t="str">
        <f>E24</f>
        <v>Ing. Petr Čepický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81" t="s">
        <v>231</v>
      </c>
      <c r="D93" s="182"/>
      <c r="E93" s="182"/>
      <c r="F93" s="182"/>
      <c r="G93" s="182"/>
      <c r="H93" s="182"/>
      <c r="I93" s="182"/>
      <c r="J93" s="183" t="s">
        <v>232</v>
      </c>
      <c r="K93" s="18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84" t="s">
        <v>233</v>
      </c>
      <c r="D95" s="42"/>
      <c r="E95" s="42"/>
      <c r="F95" s="42"/>
      <c r="G95" s="42"/>
      <c r="H95" s="42"/>
      <c r="I95" s="42"/>
      <c r="J95" s="112">
        <f>J129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234</v>
      </c>
    </row>
    <row r="96" s="9" customFormat="1" ht="24.96" customHeight="1">
      <c r="A96" s="9"/>
      <c r="B96" s="185"/>
      <c r="C96" s="186"/>
      <c r="D96" s="187" t="s">
        <v>235</v>
      </c>
      <c r="E96" s="188"/>
      <c r="F96" s="188"/>
      <c r="G96" s="188"/>
      <c r="H96" s="188"/>
      <c r="I96" s="188"/>
      <c r="J96" s="189">
        <f>J130</f>
        <v>0</v>
      </c>
      <c r="K96" s="186"/>
      <c r="L96" s="19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91"/>
      <c r="C97" s="192"/>
      <c r="D97" s="193" t="s">
        <v>236</v>
      </c>
      <c r="E97" s="194"/>
      <c r="F97" s="194"/>
      <c r="G97" s="194"/>
      <c r="H97" s="194"/>
      <c r="I97" s="194"/>
      <c r="J97" s="195">
        <f>J131</f>
        <v>0</v>
      </c>
      <c r="K97" s="192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1"/>
      <c r="C98" s="192"/>
      <c r="D98" s="193" t="s">
        <v>237</v>
      </c>
      <c r="E98" s="194"/>
      <c r="F98" s="194"/>
      <c r="G98" s="194"/>
      <c r="H98" s="194"/>
      <c r="I98" s="194"/>
      <c r="J98" s="195">
        <f>J245</f>
        <v>0</v>
      </c>
      <c r="K98" s="192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92"/>
      <c r="D99" s="193" t="s">
        <v>238</v>
      </c>
      <c r="E99" s="194"/>
      <c r="F99" s="194"/>
      <c r="G99" s="194"/>
      <c r="H99" s="194"/>
      <c r="I99" s="194"/>
      <c r="J99" s="195">
        <f>J257</f>
        <v>0</v>
      </c>
      <c r="K99" s="192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92"/>
      <c r="D100" s="193" t="s">
        <v>239</v>
      </c>
      <c r="E100" s="194"/>
      <c r="F100" s="194"/>
      <c r="G100" s="194"/>
      <c r="H100" s="194"/>
      <c r="I100" s="194"/>
      <c r="J100" s="195">
        <f>J287</f>
        <v>0</v>
      </c>
      <c r="K100" s="192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92"/>
      <c r="D101" s="193" t="s">
        <v>240</v>
      </c>
      <c r="E101" s="194"/>
      <c r="F101" s="194"/>
      <c r="G101" s="194"/>
      <c r="H101" s="194"/>
      <c r="I101" s="194"/>
      <c r="J101" s="195">
        <f>J292</f>
        <v>0</v>
      </c>
      <c r="K101" s="192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92"/>
      <c r="D102" s="193" t="s">
        <v>241</v>
      </c>
      <c r="E102" s="194"/>
      <c r="F102" s="194"/>
      <c r="G102" s="194"/>
      <c r="H102" s="194"/>
      <c r="I102" s="194"/>
      <c r="J102" s="195">
        <f>J383</f>
        <v>0</v>
      </c>
      <c r="K102" s="192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1"/>
      <c r="C103" s="192"/>
      <c r="D103" s="193" t="s">
        <v>242</v>
      </c>
      <c r="E103" s="194"/>
      <c r="F103" s="194"/>
      <c r="G103" s="194"/>
      <c r="H103" s="194"/>
      <c r="I103" s="194"/>
      <c r="J103" s="195">
        <f>J404</f>
        <v>0</v>
      </c>
      <c r="K103" s="192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92"/>
      <c r="D104" s="193" t="s">
        <v>243</v>
      </c>
      <c r="E104" s="194"/>
      <c r="F104" s="194"/>
      <c r="G104" s="194"/>
      <c r="H104" s="194"/>
      <c r="I104" s="194"/>
      <c r="J104" s="195">
        <f>J415</f>
        <v>0</v>
      </c>
      <c r="K104" s="192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92"/>
      <c r="D105" s="193" t="s">
        <v>244</v>
      </c>
      <c r="E105" s="194"/>
      <c r="F105" s="194"/>
      <c r="G105" s="194"/>
      <c r="H105" s="194"/>
      <c r="I105" s="194"/>
      <c r="J105" s="195">
        <f>J425</f>
        <v>0</v>
      </c>
      <c r="K105" s="192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5"/>
      <c r="C106" s="186"/>
      <c r="D106" s="187" t="s">
        <v>245</v>
      </c>
      <c r="E106" s="188"/>
      <c r="F106" s="188"/>
      <c r="G106" s="188"/>
      <c r="H106" s="188"/>
      <c r="I106" s="188"/>
      <c r="J106" s="189">
        <f>J430</f>
        <v>0</v>
      </c>
      <c r="K106" s="186"/>
      <c r="L106" s="19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1"/>
      <c r="C107" s="192"/>
      <c r="D107" s="193" t="s">
        <v>246</v>
      </c>
      <c r="E107" s="194"/>
      <c r="F107" s="194"/>
      <c r="G107" s="194"/>
      <c r="H107" s="194"/>
      <c r="I107" s="194"/>
      <c r="J107" s="195">
        <f>J431</f>
        <v>0</v>
      </c>
      <c r="K107" s="192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1"/>
      <c r="C108" s="192"/>
      <c r="D108" s="193" t="s">
        <v>247</v>
      </c>
      <c r="E108" s="194"/>
      <c r="F108" s="194"/>
      <c r="G108" s="194"/>
      <c r="H108" s="194"/>
      <c r="I108" s="194"/>
      <c r="J108" s="195">
        <f>J436</f>
        <v>0</v>
      </c>
      <c r="K108" s="192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1"/>
      <c r="C109" s="192"/>
      <c r="D109" s="193" t="s">
        <v>248</v>
      </c>
      <c r="E109" s="194"/>
      <c r="F109" s="194"/>
      <c r="G109" s="194"/>
      <c r="H109" s="194"/>
      <c r="I109" s="194"/>
      <c r="J109" s="195">
        <f>J438</f>
        <v>0</v>
      </c>
      <c r="K109" s="192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249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0" t="str">
        <f>E7</f>
        <v>Bakov nad Jizerou, oprava vodovodu a kanalizace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132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>2125-1 - IO 01-Vodovodní řad A-5. května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Bakov nad Jizerou</v>
      </c>
      <c r="G123" s="42"/>
      <c r="H123" s="42"/>
      <c r="I123" s="33" t="s">
        <v>24</v>
      </c>
      <c r="J123" s="81" t="str">
        <f>IF(J12="","",J12)</f>
        <v>5. 8. 2022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30</v>
      </c>
      <c r="D125" s="42"/>
      <c r="E125" s="42"/>
      <c r="F125" s="28" t="str">
        <f>E15</f>
        <v>Vodovody a kanalizace Mladá Boleslav, a.s.</v>
      </c>
      <c r="G125" s="42"/>
      <c r="H125" s="42"/>
      <c r="I125" s="33" t="s">
        <v>38</v>
      </c>
      <c r="J125" s="38" t="str">
        <f>E21</f>
        <v>Ing. Petr Čepický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36</v>
      </c>
      <c r="D126" s="42"/>
      <c r="E126" s="42"/>
      <c r="F126" s="28" t="str">
        <f>IF(E18="","",E18)</f>
        <v>Vyplň údaj</v>
      </c>
      <c r="G126" s="42"/>
      <c r="H126" s="42"/>
      <c r="I126" s="33" t="s">
        <v>43</v>
      </c>
      <c r="J126" s="38" t="str">
        <f>E24</f>
        <v>Ing. Petr Čepický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197"/>
      <c r="B128" s="198"/>
      <c r="C128" s="199" t="s">
        <v>250</v>
      </c>
      <c r="D128" s="200" t="s">
        <v>70</v>
      </c>
      <c r="E128" s="200" t="s">
        <v>66</v>
      </c>
      <c r="F128" s="200" t="s">
        <v>67</v>
      </c>
      <c r="G128" s="200" t="s">
        <v>251</v>
      </c>
      <c r="H128" s="200" t="s">
        <v>252</v>
      </c>
      <c r="I128" s="200" t="s">
        <v>253</v>
      </c>
      <c r="J128" s="201" t="s">
        <v>232</v>
      </c>
      <c r="K128" s="202" t="s">
        <v>254</v>
      </c>
      <c r="L128" s="203"/>
      <c r="M128" s="102" t="s">
        <v>1</v>
      </c>
      <c r="N128" s="103" t="s">
        <v>49</v>
      </c>
      <c r="O128" s="103" t="s">
        <v>255</v>
      </c>
      <c r="P128" s="103" t="s">
        <v>256</v>
      </c>
      <c r="Q128" s="103" t="s">
        <v>257</v>
      </c>
      <c r="R128" s="103" t="s">
        <v>258</v>
      </c>
      <c r="S128" s="103" t="s">
        <v>259</v>
      </c>
      <c r="T128" s="104" t="s">
        <v>260</v>
      </c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</row>
    <row r="129" s="2" customFormat="1" ht="22.8" customHeight="1">
      <c r="A129" s="40"/>
      <c r="B129" s="41"/>
      <c r="C129" s="109" t="s">
        <v>261</v>
      </c>
      <c r="D129" s="42"/>
      <c r="E129" s="42"/>
      <c r="F129" s="42"/>
      <c r="G129" s="42"/>
      <c r="H129" s="42"/>
      <c r="I129" s="42"/>
      <c r="J129" s="204">
        <f>BK129</f>
        <v>0</v>
      </c>
      <c r="K129" s="42"/>
      <c r="L129" s="46"/>
      <c r="M129" s="105"/>
      <c r="N129" s="205"/>
      <c r="O129" s="106"/>
      <c r="P129" s="206">
        <f>P130+P430</f>
        <v>0</v>
      </c>
      <c r="Q129" s="106"/>
      <c r="R129" s="206">
        <f>R130+R430</f>
        <v>352.12290724999997</v>
      </c>
      <c r="S129" s="106"/>
      <c r="T129" s="207">
        <f>T130+T430</f>
        <v>174.265165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84</v>
      </c>
      <c r="AU129" s="18" t="s">
        <v>234</v>
      </c>
      <c r="BK129" s="208">
        <f>BK130+BK430</f>
        <v>0</v>
      </c>
    </row>
    <row r="130" s="12" customFormat="1" ht="25.92" customHeight="1">
      <c r="A130" s="12"/>
      <c r="B130" s="209"/>
      <c r="C130" s="210"/>
      <c r="D130" s="211" t="s">
        <v>84</v>
      </c>
      <c r="E130" s="212" t="s">
        <v>262</v>
      </c>
      <c r="F130" s="212" t="s">
        <v>263</v>
      </c>
      <c r="G130" s="210"/>
      <c r="H130" s="210"/>
      <c r="I130" s="213"/>
      <c r="J130" s="214">
        <f>BK130</f>
        <v>0</v>
      </c>
      <c r="K130" s="210"/>
      <c r="L130" s="215"/>
      <c r="M130" s="216"/>
      <c r="N130" s="217"/>
      <c r="O130" s="217"/>
      <c r="P130" s="218">
        <f>P131+P245+P257+P287+P292+P383+P415+P425</f>
        <v>0</v>
      </c>
      <c r="Q130" s="217"/>
      <c r="R130" s="218">
        <f>R131+R245+R257+R287+R292+R383+R415+R425</f>
        <v>352.12290724999997</v>
      </c>
      <c r="S130" s="217"/>
      <c r="T130" s="219">
        <f>T131+T245+T257+T287+T292+T383+T415+T425</f>
        <v>174.265165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93</v>
      </c>
      <c r="AT130" s="221" t="s">
        <v>84</v>
      </c>
      <c r="AU130" s="221" t="s">
        <v>85</v>
      </c>
      <c r="AY130" s="220" t="s">
        <v>264</v>
      </c>
      <c r="BK130" s="222">
        <f>BK131+BK245+BK257+BK287+BK292+BK383+BK415+BK425</f>
        <v>0</v>
      </c>
    </row>
    <row r="131" s="12" customFormat="1" ht="22.8" customHeight="1">
      <c r="A131" s="12"/>
      <c r="B131" s="209"/>
      <c r="C131" s="210"/>
      <c r="D131" s="211" t="s">
        <v>84</v>
      </c>
      <c r="E131" s="223" t="s">
        <v>93</v>
      </c>
      <c r="F131" s="223" t="s">
        <v>265</v>
      </c>
      <c r="G131" s="210"/>
      <c r="H131" s="210"/>
      <c r="I131" s="213"/>
      <c r="J131" s="224">
        <f>BK131</f>
        <v>0</v>
      </c>
      <c r="K131" s="210"/>
      <c r="L131" s="215"/>
      <c r="M131" s="216"/>
      <c r="N131" s="217"/>
      <c r="O131" s="217"/>
      <c r="P131" s="218">
        <f>SUM(P132:P244)</f>
        <v>0</v>
      </c>
      <c r="Q131" s="217"/>
      <c r="R131" s="218">
        <f>SUM(R132:R244)</f>
        <v>334.00317741999999</v>
      </c>
      <c r="S131" s="217"/>
      <c r="T131" s="219">
        <f>SUM(T132:T244)</f>
        <v>173.688885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93</v>
      </c>
      <c r="AT131" s="221" t="s">
        <v>84</v>
      </c>
      <c r="AU131" s="221" t="s">
        <v>93</v>
      </c>
      <c r="AY131" s="220" t="s">
        <v>264</v>
      </c>
      <c r="BK131" s="222">
        <f>SUM(BK132:BK244)</f>
        <v>0</v>
      </c>
    </row>
    <row r="132" s="2" customFormat="1" ht="21.75" customHeight="1">
      <c r="A132" s="40"/>
      <c r="B132" s="41"/>
      <c r="C132" s="225" t="s">
        <v>93</v>
      </c>
      <c r="D132" s="225" t="s">
        <v>266</v>
      </c>
      <c r="E132" s="226" t="s">
        <v>267</v>
      </c>
      <c r="F132" s="227" t="s">
        <v>268</v>
      </c>
      <c r="G132" s="228" t="s">
        <v>269</v>
      </c>
      <c r="H132" s="229">
        <v>3.7450000000000001</v>
      </c>
      <c r="I132" s="230"/>
      <c r="J132" s="231">
        <f>ROUND(I132*H132,2)</f>
        <v>0</v>
      </c>
      <c r="K132" s="232"/>
      <c r="L132" s="46"/>
      <c r="M132" s="233" t="s">
        <v>1</v>
      </c>
      <c r="N132" s="234" t="s">
        <v>50</v>
      </c>
      <c r="O132" s="93"/>
      <c r="P132" s="235">
        <f>O132*H132</f>
        <v>0</v>
      </c>
      <c r="Q132" s="235">
        <v>0</v>
      </c>
      <c r="R132" s="235">
        <f>Q132*H132</f>
        <v>0</v>
      </c>
      <c r="S132" s="235">
        <v>0.28100000000000003</v>
      </c>
      <c r="T132" s="236">
        <f>S132*H132</f>
        <v>1.0523450000000001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7" t="s">
        <v>270</v>
      </c>
      <c r="AT132" s="237" t="s">
        <v>266</v>
      </c>
      <c r="AU132" s="237" t="s">
        <v>96</v>
      </c>
      <c r="AY132" s="18" t="s">
        <v>264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8" t="s">
        <v>93</v>
      </c>
      <c r="BK132" s="238">
        <f>ROUND(I132*H132,2)</f>
        <v>0</v>
      </c>
      <c r="BL132" s="18" t="s">
        <v>270</v>
      </c>
      <c r="BM132" s="237" t="s">
        <v>271</v>
      </c>
    </row>
    <row r="133" s="13" customFormat="1">
      <c r="A133" s="13"/>
      <c r="B133" s="239"/>
      <c r="C133" s="240"/>
      <c r="D133" s="241" t="s">
        <v>272</v>
      </c>
      <c r="E133" s="242" t="s">
        <v>200</v>
      </c>
      <c r="F133" s="243" t="s">
        <v>273</v>
      </c>
      <c r="G133" s="240"/>
      <c r="H133" s="244">
        <v>3.7450000000000001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272</v>
      </c>
      <c r="AU133" s="250" t="s">
        <v>96</v>
      </c>
      <c r="AV133" s="13" t="s">
        <v>96</v>
      </c>
      <c r="AW133" s="13" t="s">
        <v>42</v>
      </c>
      <c r="AX133" s="13" t="s">
        <v>93</v>
      </c>
      <c r="AY133" s="250" t="s">
        <v>264</v>
      </c>
    </row>
    <row r="134" s="2" customFormat="1" ht="24.15" customHeight="1">
      <c r="A134" s="40"/>
      <c r="B134" s="41"/>
      <c r="C134" s="225" t="s">
        <v>96</v>
      </c>
      <c r="D134" s="225" t="s">
        <v>266</v>
      </c>
      <c r="E134" s="226" t="s">
        <v>274</v>
      </c>
      <c r="F134" s="227" t="s">
        <v>275</v>
      </c>
      <c r="G134" s="228" t="s">
        <v>269</v>
      </c>
      <c r="H134" s="229">
        <v>221.143</v>
      </c>
      <c r="I134" s="230"/>
      <c r="J134" s="231">
        <f>ROUND(I134*H134,2)</f>
        <v>0</v>
      </c>
      <c r="K134" s="232"/>
      <c r="L134" s="46"/>
      <c r="M134" s="233" t="s">
        <v>1</v>
      </c>
      <c r="N134" s="234" t="s">
        <v>50</v>
      </c>
      <c r="O134" s="93"/>
      <c r="P134" s="235">
        <f>O134*H134</f>
        <v>0</v>
      </c>
      <c r="Q134" s="235">
        <v>0</v>
      </c>
      <c r="R134" s="235">
        <f>Q134*H134</f>
        <v>0</v>
      </c>
      <c r="S134" s="235">
        <v>0.44</v>
      </c>
      <c r="T134" s="236">
        <f>S134*H134</f>
        <v>97.30292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7" t="s">
        <v>270</v>
      </c>
      <c r="AT134" s="237" t="s">
        <v>266</v>
      </c>
      <c r="AU134" s="237" t="s">
        <v>96</v>
      </c>
      <c r="AY134" s="18" t="s">
        <v>264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8" t="s">
        <v>93</v>
      </c>
      <c r="BK134" s="238">
        <f>ROUND(I134*H134,2)</f>
        <v>0</v>
      </c>
      <c r="BL134" s="18" t="s">
        <v>270</v>
      </c>
      <c r="BM134" s="237" t="s">
        <v>276</v>
      </c>
    </row>
    <row r="135" s="13" customFormat="1">
      <c r="A135" s="13"/>
      <c r="B135" s="239"/>
      <c r="C135" s="240"/>
      <c r="D135" s="241" t="s">
        <v>272</v>
      </c>
      <c r="E135" s="242" t="s">
        <v>119</v>
      </c>
      <c r="F135" s="243" t="s">
        <v>277</v>
      </c>
      <c r="G135" s="240"/>
      <c r="H135" s="244">
        <v>40.149999999999999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272</v>
      </c>
      <c r="AU135" s="250" t="s">
        <v>96</v>
      </c>
      <c r="AV135" s="13" t="s">
        <v>96</v>
      </c>
      <c r="AW135" s="13" t="s">
        <v>42</v>
      </c>
      <c r="AX135" s="13" t="s">
        <v>85</v>
      </c>
      <c r="AY135" s="250" t="s">
        <v>264</v>
      </c>
    </row>
    <row r="136" s="13" customFormat="1">
      <c r="A136" s="13"/>
      <c r="B136" s="239"/>
      <c r="C136" s="240"/>
      <c r="D136" s="241" t="s">
        <v>272</v>
      </c>
      <c r="E136" s="242" t="s">
        <v>121</v>
      </c>
      <c r="F136" s="243" t="s">
        <v>278</v>
      </c>
      <c r="G136" s="240"/>
      <c r="H136" s="244">
        <v>182.87000000000001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272</v>
      </c>
      <c r="AU136" s="250" t="s">
        <v>96</v>
      </c>
      <c r="AV136" s="13" t="s">
        <v>96</v>
      </c>
      <c r="AW136" s="13" t="s">
        <v>42</v>
      </c>
      <c r="AX136" s="13" t="s">
        <v>85</v>
      </c>
      <c r="AY136" s="250" t="s">
        <v>264</v>
      </c>
    </row>
    <row r="137" s="13" customFormat="1">
      <c r="A137" s="13"/>
      <c r="B137" s="239"/>
      <c r="C137" s="240"/>
      <c r="D137" s="241" t="s">
        <v>272</v>
      </c>
      <c r="E137" s="242" t="s">
        <v>124</v>
      </c>
      <c r="F137" s="243" t="s">
        <v>279</v>
      </c>
      <c r="G137" s="240"/>
      <c r="H137" s="244">
        <v>6.7300000000000004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272</v>
      </c>
      <c r="AU137" s="250" t="s">
        <v>96</v>
      </c>
      <c r="AV137" s="13" t="s">
        <v>96</v>
      </c>
      <c r="AW137" s="13" t="s">
        <v>42</v>
      </c>
      <c r="AX137" s="13" t="s">
        <v>85</v>
      </c>
      <c r="AY137" s="250" t="s">
        <v>264</v>
      </c>
    </row>
    <row r="138" s="13" customFormat="1">
      <c r="A138" s="13"/>
      <c r="B138" s="239"/>
      <c r="C138" s="240"/>
      <c r="D138" s="241" t="s">
        <v>272</v>
      </c>
      <c r="E138" s="242" t="s">
        <v>126</v>
      </c>
      <c r="F138" s="243" t="s">
        <v>280</v>
      </c>
      <c r="G138" s="240"/>
      <c r="H138" s="244">
        <v>3.0499999999999998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272</v>
      </c>
      <c r="AU138" s="250" t="s">
        <v>96</v>
      </c>
      <c r="AV138" s="13" t="s">
        <v>96</v>
      </c>
      <c r="AW138" s="13" t="s">
        <v>42</v>
      </c>
      <c r="AX138" s="13" t="s">
        <v>85</v>
      </c>
      <c r="AY138" s="250" t="s">
        <v>264</v>
      </c>
    </row>
    <row r="139" s="14" customFormat="1">
      <c r="A139" s="14"/>
      <c r="B139" s="251"/>
      <c r="C139" s="252"/>
      <c r="D139" s="241" t="s">
        <v>272</v>
      </c>
      <c r="E139" s="253" t="s">
        <v>128</v>
      </c>
      <c r="F139" s="254" t="s">
        <v>281</v>
      </c>
      <c r="G139" s="252"/>
      <c r="H139" s="255">
        <v>232.80000000000001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272</v>
      </c>
      <c r="AU139" s="261" t="s">
        <v>96</v>
      </c>
      <c r="AV139" s="14" t="s">
        <v>282</v>
      </c>
      <c r="AW139" s="14" t="s">
        <v>42</v>
      </c>
      <c r="AX139" s="14" t="s">
        <v>85</v>
      </c>
      <c r="AY139" s="261" t="s">
        <v>264</v>
      </c>
    </row>
    <row r="140" s="13" customFormat="1">
      <c r="A140" s="13"/>
      <c r="B140" s="239"/>
      <c r="C140" s="240"/>
      <c r="D140" s="241" t="s">
        <v>272</v>
      </c>
      <c r="E140" s="242" t="s">
        <v>130</v>
      </c>
      <c r="F140" s="243" t="s">
        <v>283</v>
      </c>
      <c r="G140" s="240"/>
      <c r="H140" s="244">
        <v>22.100000000000001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272</v>
      </c>
      <c r="AU140" s="250" t="s">
        <v>96</v>
      </c>
      <c r="AV140" s="13" t="s">
        <v>96</v>
      </c>
      <c r="AW140" s="13" t="s">
        <v>42</v>
      </c>
      <c r="AX140" s="13" t="s">
        <v>85</v>
      </c>
      <c r="AY140" s="250" t="s">
        <v>264</v>
      </c>
    </row>
    <row r="141" s="14" customFormat="1">
      <c r="A141" s="14"/>
      <c r="B141" s="251"/>
      <c r="C141" s="252"/>
      <c r="D141" s="241" t="s">
        <v>272</v>
      </c>
      <c r="E141" s="253" t="s">
        <v>133</v>
      </c>
      <c r="F141" s="254" t="s">
        <v>281</v>
      </c>
      <c r="G141" s="252"/>
      <c r="H141" s="255">
        <v>22.100000000000001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272</v>
      </c>
      <c r="AU141" s="261" t="s">
        <v>96</v>
      </c>
      <c r="AV141" s="14" t="s">
        <v>282</v>
      </c>
      <c r="AW141" s="14" t="s">
        <v>42</v>
      </c>
      <c r="AX141" s="14" t="s">
        <v>85</v>
      </c>
      <c r="AY141" s="261" t="s">
        <v>264</v>
      </c>
    </row>
    <row r="142" s="13" customFormat="1">
      <c r="A142" s="13"/>
      <c r="B142" s="239"/>
      <c r="C142" s="240"/>
      <c r="D142" s="241" t="s">
        <v>272</v>
      </c>
      <c r="E142" s="242" t="s">
        <v>135</v>
      </c>
      <c r="F142" s="243" t="s">
        <v>284</v>
      </c>
      <c r="G142" s="240"/>
      <c r="H142" s="244">
        <v>58.060000000000002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272</v>
      </c>
      <c r="AU142" s="250" t="s">
        <v>96</v>
      </c>
      <c r="AV142" s="13" t="s">
        <v>96</v>
      </c>
      <c r="AW142" s="13" t="s">
        <v>42</v>
      </c>
      <c r="AX142" s="13" t="s">
        <v>85</v>
      </c>
      <c r="AY142" s="250" t="s">
        <v>264</v>
      </c>
    </row>
    <row r="143" s="13" customFormat="1">
      <c r="A143" s="13"/>
      <c r="B143" s="239"/>
      <c r="C143" s="240"/>
      <c r="D143" s="241" t="s">
        <v>272</v>
      </c>
      <c r="E143" s="242" t="s">
        <v>137</v>
      </c>
      <c r="F143" s="243" t="s">
        <v>285</v>
      </c>
      <c r="G143" s="240"/>
      <c r="H143" s="244">
        <v>295.74000000000001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272</v>
      </c>
      <c r="AU143" s="250" t="s">
        <v>96</v>
      </c>
      <c r="AV143" s="13" t="s">
        <v>96</v>
      </c>
      <c r="AW143" s="13" t="s">
        <v>42</v>
      </c>
      <c r="AX143" s="13" t="s">
        <v>85</v>
      </c>
      <c r="AY143" s="250" t="s">
        <v>264</v>
      </c>
    </row>
    <row r="144" s="13" customFormat="1">
      <c r="A144" s="13"/>
      <c r="B144" s="239"/>
      <c r="C144" s="240"/>
      <c r="D144" s="241" t="s">
        <v>272</v>
      </c>
      <c r="E144" s="242" t="s">
        <v>140</v>
      </c>
      <c r="F144" s="243" t="s">
        <v>286</v>
      </c>
      <c r="G144" s="240"/>
      <c r="H144" s="244">
        <v>9.0800000000000001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272</v>
      </c>
      <c r="AU144" s="250" t="s">
        <v>96</v>
      </c>
      <c r="AV144" s="13" t="s">
        <v>96</v>
      </c>
      <c r="AW144" s="13" t="s">
        <v>42</v>
      </c>
      <c r="AX144" s="13" t="s">
        <v>85</v>
      </c>
      <c r="AY144" s="250" t="s">
        <v>264</v>
      </c>
    </row>
    <row r="145" s="13" customFormat="1">
      <c r="A145" s="13"/>
      <c r="B145" s="239"/>
      <c r="C145" s="240"/>
      <c r="D145" s="241" t="s">
        <v>272</v>
      </c>
      <c r="E145" s="242" t="s">
        <v>142</v>
      </c>
      <c r="F145" s="243" t="s">
        <v>287</v>
      </c>
      <c r="G145" s="240"/>
      <c r="H145" s="244">
        <v>3.75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272</v>
      </c>
      <c r="AU145" s="250" t="s">
        <v>96</v>
      </c>
      <c r="AV145" s="13" t="s">
        <v>96</v>
      </c>
      <c r="AW145" s="13" t="s">
        <v>42</v>
      </c>
      <c r="AX145" s="13" t="s">
        <v>85</v>
      </c>
      <c r="AY145" s="250" t="s">
        <v>264</v>
      </c>
    </row>
    <row r="146" s="14" customFormat="1">
      <c r="A146" s="14"/>
      <c r="B146" s="251"/>
      <c r="C146" s="252"/>
      <c r="D146" s="241" t="s">
        <v>272</v>
      </c>
      <c r="E146" s="253" t="s">
        <v>145</v>
      </c>
      <c r="F146" s="254" t="s">
        <v>281</v>
      </c>
      <c r="G146" s="252"/>
      <c r="H146" s="255">
        <v>366.63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272</v>
      </c>
      <c r="AU146" s="261" t="s">
        <v>96</v>
      </c>
      <c r="AV146" s="14" t="s">
        <v>282</v>
      </c>
      <c r="AW146" s="14" t="s">
        <v>42</v>
      </c>
      <c r="AX146" s="14" t="s">
        <v>85</v>
      </c>
      <c r="AY146" s="261" t="s">
        <v>264</v>
      </c>
    </row>
    <row r="147" s="13" customFormat="1">
      <c r="A147" s="13"/>
      <c r="B147" s="239"/>
      <c r="C147" s="240"/>
      <c r="D147" s="241" t="s">
        <v>272</v>
      </c>
      <c r="E147" s="242" t="s">
        <v>149</v>
      </c>
      <c r="F147" s="243" t="s">
        <v>288</v>
      </c>
      <c r="G147" s="240"/>
      <c r="H147" s="244">
        <v>30.940000000000001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272</v>
      </c>
      <c r="AU147" s="250" t="s">
        <v>96</v>
      </c>
      <c r="AV147" s="13" t="s">
        <v>96</v>
      </c>
      <c r="AW147" s="13" t="s">
        <v>42</v>
      </c>
      <c r="AX147" s="13" t="s">
        <v>85</v>
      </c>
      <c r="AY147" s="250" t="s">
        <v>264</v>
      </c>
    </row>
    <row r="148" s="14" customFormat="1">
      <c r="A148" s="14"/>
      <c r="B148" s="251"/>
      <c r="C148" s="252"/>
      <c r="D148" s="241" t="s">
        <v>272</v>
      </c>
      <c r="E148" s="253" t="s">
        <v>289</v>
      </c>
      <c r="F148" s="254" t="s">
        <v>281</v>
      </c>
      <c r="G148" s="252"/>
      <c r="H148" s="255">
        <v>30.940000000000001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272</v>
      </c>
      <c r="AU148" s="261" t="s">
        <v>96</v>
      </c>
      <c r="AV148" s="14" t="s">
        <v>282</v>
      </c>
      <c r="AW148" s="14" t="s">
        <v>42</v>
      </c>
      <c r="AX148" s="14" t="s">
        <v>85</v>
      </c>
      <c r="AY148" s="261" t="s">
        <v>264</v>
      </c>
    </row>
    <row r="149" s="13" customFormat="1">
      <c r="A149" s="13"/>
      <c r="B149" s="239"/>
      <c r="C149" s="240"/>
      <c r="D149" s="241" t="s">
        <v>272</v>
      </c>
      <c r="E149" s="242" t="s">
        <v>147</v>
      </c>
      <c r="F149" s="243" t="s">
        <v>290</v>
      </c>
      <c r="G149" s="240"/>
      <c r="H149" s="244">
        <v>1.75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272</v>
      </c>
      <c r="AU149" s="250" t="s">
        <v>96</v>
      </c>
      <c r="AV149" s="13" t="s">
        <v>96</v>
      </c>
      <c r="AW149" s="13" t="s">
        <v>42</v>
      </c>
      <c r="AX149" s="13" t="s">
        <v>85</v>
      </c>
      <c r="AY149" s="250" t="s">
        <v>264</v>
      </c>
    </row>
    <row r="150" s="14" customFormat="1">
      <c r="A150" s="14"/>
      <c r="B150" s="251"/>
      <c r="C150" s="252"/>
      <c r="D150" s="241" t="s">
        <v>272</v>
      </c>
      <c r="E150" s="253" t="s">
        <v>1</v>
      </c>
      <c r="F150" s="254" t="s">
        <v>281</v>
      </c>
      <c r="G150" s="252"/>
      <c r="H150" s="255">
        <v>1.75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272</v>
      </c>
      <c r="AU150" s="261" t="s">
        <v>96</v>
      </c>
      <c r="AV150" s="14" t="s">
        <v>282</v>
      </c>
      <c r="AW150" s="14" t="s">
        <v>42</v>
      </c>
      <c r="AX150" s="14" t="s">
        <v>85</v>
      </c>
      <c r="AY150" s="261" t="s">
        <v>264</v>
      </c>
    </row>
    <row r="151" s="13" customFormat="1">
      <c r="A151" s="13"/>
      <c r="B151" s="239"/>
      <c r="C151" s="240"/>
      <c r="D151" s="241" t="s">
        <v>272</v>
      </c>
      <c r="E151" s="242" t="s">
        <v>151</v>
      </c>
      <c r="F151" s="243" t="s">
        <v>291</v>
      </c>
      <c r="G151" s="240"/>
      <c r="H151" s="244">
        <v>36.134999999999998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272</v>
      </c>
      <c r="AU151" s="250" t="s">
        <v>96</v>
      </c>
      <c r="AV151" s="13" t="s">
        <v>96</v>
      </c>
      <c r="AW151" s="13" t="s">
        <v>42</v>
      </c>
      <c r="AX151" s="13" t="s">
        <v>85</v>
      </c>
      <c r="AY151" s="250" t="s">
        <v>264</v>
      </c>
    </row>
    <row r="152" s="13" customFormat="1">
      <c r="A152" s="13"/>
      <c r="B152" s="239"/>
      <c r="C152" s="240"/>
      <c r="D152" s="241" t="s">
        <v>272</v>
      </c>
      <c r="E152" s="242" t="s">
        <v>153</v>
      </c>
      <c r="F152" s="243" t="s">
        <v>292</v>
      </c>
      <c r="G152" s="240"/>
      <c r="H152" s="244">
        <v>182.26300000000001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272</v>
      </c>
      <c r="AU152" s="250" t="s">
        <v>96</v>
      </c>
      <c r="AV152" s="13" t="s">
        <v>96</v>
      </c>
      <c r="AW152" s="13" t="s">
        <v>42</v>
      </c>
      <c r="AX152" s="13" t="s">
        <v>85</v>
      </c>
      <c r="AY152" s="250" t="s">
        <v>264</v>
      </c>
    </row>
    <row r="153" s="13" customFormat="1">
      <c r="A153" s="13"/>
      <c r="B153" s="239"/>
      <c r="C153" s="240"/>
      <c r="D153" s="241" t="s">
        <v>272</v>
      </c>
      <c r="E153" s="242" t="s">
        <v>155</v>
      </c>
      <c r="F153" s="243" t="s">
        <v>293</v>
      </c>
      <c r="G153" s="240"/>
      <c r="H153" s="244">
        <v>2.7450000000000001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272</v>
      </c>
      <c r="AU153" s="250" t="s">
        <v>96</v>
      </c>
      <c r="AV153" s="13" t="s">
        <v>96</v>
      </c>
      <c r="AW153" s="13" t="s">
        <v>42</v>
      </c>
      <c r="AX153" s="13" t="s">
        <v>85</v>
      </c>
      <c r="AY153" s="250" t="s">
        <v>264</v>
      </c>
    </row>
    <row r="154" s="14" customFormat="1">
      <c r="A154" s="14"/>
      <c r="B154" s="251"/>
      <c r="C154" s="252"/>
      <c r="D154" s="241" t="s">
        <v>272</v>
      </c>
      <c r="E154" s="253" t="s">
        <v>157</v>
      </c>
      <c r="F154" s="254" t="s">
        <v>281</v>
      </c>
      <c r="G154" s="252"/>
      <c r="H154" s="255">
        <v>221.143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272</v>
      </c>
      <c r="AU154" s="261" t="s">
        <v>96</v>
      </c>
      <c r="AV154" s="14" t="s">
        <v>282</v>
      </c>
      <c r="AW154" s="14" t="s">
        <v>42</v>
      </c>
      <c r="AX154" s="14" t="s">
        <v>93</v>
      </c>
      <c r="AY154" s="261" t="s">
        <v>264</v>
      </c>
    </row>
    <row r="155" s="2" customFormat="1" ht="33" customHeight="1">
      <c r="A155" s="40"/>
      <c r="B155" s="41"/>
      <c r="C155" s="225" t="s">
        <v>282</v>
      </c>
      <c r="D155" s="225" t="s">
        <v>266</v>
      </c>
      <c r="E155" s="226" t="s">
        <v>294</v>
      </c>
      <c r="F155" s="227" t="s">
        <v>295</v>
      </c>
      <c r="G155" s="228" t="s">
        <v>269</v>
      </c>
      <c r="H155" s="229">
        <v>263.86500000000001</v>
      </c>
      <c r="I155" s="230"/>
      <c r="J155" s="231">
        <f>ROUND(I155*H155,2)</f>
        <v>0</v>
      </c>
      <c r="K155" s="232"/>
      <c r="L155" s="46"/>
      <c r="M155" s="233" t="s">
        <v>1</v>
      </c>
      <c r="N155" s="234" t="s">
        <v>50</v>
      </c>
      <c r="O155" s="93"/>
      <c r="P155" s="235">
        <f>O155*H155</f>
        <v>0</v>
      </c>
      <c r="Q155" s="235">
        <v>4.0000000000000003E-05</v>
      </c>
      <c r="R155" s="235">
        <f>Q155*H155</f>
        <v>0.010554600000000001</v>
      </c>
      <c r="S155" s="235">
        <v>0.091999999999999998</v>
      </c>
      <c r="T155" s="236">
        <f>S155*H155</f>
        <v>24.275580000000001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7" t="s">
        <v>270</v>
      </c>
      <c r="AT155" s="237" t="s">
        <v>266</v>
      </c>
      <c r="AU155" s="237" t="s">
        <v>96</v>
      </c>
      <c r="AY155" s="18" t="s">
        <v>264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93</v>
      </c>
      <c r="BK155" s="238">
        <f>ROUND(I155*H155,2)</f>
        <v>0</v>
      </c>
      <c r="BL155" s="18" t="s">
        <v>270</v>
      </c>
      <c r="BM155" s="237" t="s">
        <v>296</v>
      </c>
    </row>
    <row r="156" s="13" customFormat="1">
      <c r="A156" s="13"/>
      <c r="B156" s="239"/>
      <c r="C156" s="240"/>
      <c r="D156" s="241" t="s">
        <v>272</v>
      </c>
      <c r="E156" s="242" t="s">
        <v>159</v>
      </c>
      <c r="F156" s="243" t="s">
        <v>297</v>
      </c>
      <c r="G156" s="240"/>
      <c r="H156" s="244">
        <v>263.86500000000001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272</v>
      </c>
      <c r="AU156" s="250" t="s">
        <v>96</v>
      </c>
      <c r="AV156" s="13" t="s">
        <v>96</v>
      </c>
      <c r="AW156" s="13" t="s">
        <v>42</v>
      </c>
      <c r="AX156" s="13" t="s">
        <v>85</v>
      </c>
      <c r="AY156" s="250" t="s">
        <v>264</v>
      </c>
    </row>
    <row r="157" s="13" customFormat="1">
      <c r="A157" s="13"/>
      <c r="B157" s="239"/>
      <c r="C157" s="240"/>
      <c r="D157" s="241" t="s">
        <v>272</v>
      </c>
      <c r="E157" s="242" t="s">
        <v>298</v>
      </c>
      <c r="F157" s="243" t="s">
        <v>299</v>
      </c>
      <c r="G157" s="240"/>
      <c r="H157" s="244">
        <v>0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272</v>
      </c>
      <c r="AU157" s="250" t="s">
        <v>96</v>
      </c>
      <c r="AV157" s="13" t="s">
        <v>96</v>
      </c>
      <c r="AW157" s="13" t="s">
        <v>42</v>
      </c>
      <c r="AX157" s="13" t="s">
        <v>85</v>
      </c>
      <c r="AY157" s="250" t="s">
        <v>264</v>
      </c>
    </row>
    <row r="158" s="14" customFormat="1">
      <c r="A158" s="14"/>
      <c r="B158" s="251"/>
      <c r="C158" s="252"/>
      <c r="D158" s="241" t="s">
        <v>272</v>
      </c>
      <c r="E158" s="253" t="s">
        <v>1</v>
      </c>
      <c r="F158" s="254" t="s">
        <v>281</v>
      </c>
      <c r="G158" s="252"/>
      <c r="H158" s="255">
        <v>263.86500000000001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272</v>
      </c>
      <c r="AU158" s="261" t="s">
        <v>96</v>
      </c>
      <c r="AV158" s="14" t="s">
        <v>282</v>
      </c>
      <c r="AW158" s="14" t="s">
        <v>42</v>
      </c>
      <c r="AX158" s="14" t="s">
        <v>93</v>
      </c>
      <c r="AY158" s="261" t="s">
        <v>264</v>
      </c>
    </row>
    <row r="159" s="2" customFormat="1" ht="33" customHeight="1">
      <c r="A159" s="40"/>
      <c r="B159" s="41"/>
      <c r="C159" s="225" t="s">
        <v>270</v>
      </c>
      <c r="D159" s="225" t="s">
        <v>266</v>
      </c>
      <c r="E159" s="226" t="s">
        <v>300</v>
      </c>
      <c r="F159" s="227" t="s">
        <v>301</v>
      </c>
      <c r="G159" s="228" t="s">
        <v>269</v>
      </c>
      <c r="H159" s="229">
        <v>218.398</v>
      </c>
      <c r="I159" s="230"/>
      <c r="J159" s="231">
        <f>ROUND(I159*H159,2)</f>
        <v>0</v>
      </c>
      <c r="K159" s="232"/>
      <c r="L159" s="46"/>
      <c r="M159" s="233" t="s">
        <v>1</v>
      </c>
      <c r="N159" s="234" t="s">
        <v>50</v>
      </c>
      <c r="O159" s="93"/>
      <c r="P159" s="235">
        <f>O159*H159</f>
        <v>0</v>
      </c>
      <c r="Q159" s="235">
        <v>9.0000000000000006E-05</v>
      </c>
      <c r="R159" s="235">
        <f>Q159*H159</f>
        <v>0.019655820000000001</v>
      </c>
      <c r="S159" s="235">
        <v>0.23000000000000001</v>
      </c>
      <c r="T159" s="236">
        <f>S159*H159</f>
        <v>50.231540000000003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7" t="s">
        <v>270</v>
      </c>
      <c r="AT159" s="237" t="s">
        <v>266</v>
      </c>
      <c r="AU159" s="237" t="s">
        <v>96</v>
      </c>
      <c r="AY159" s="18" t="s">
        <v>264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93</v>
      </c>
      <c r="BK159" s="238">
        <f>ROUND(I159*H159,2)</f>
        <v>0</v>
      </c>
      <c r="BL159" s="18" t="s">
        <v>270</v>
      </c>
      <c r="BM159" s="237" t="s">
        <v>302</v>
      </c>
    </row>
    <row r="160" s="13" customFormat="1">
      <c r="A160" s="13"/>
      <c r="B160" s="239"/>
      <c r="C160" s="240"/>
      <c r="D160" s="241" t="s">
        <v>272</v>
      </c>
      <c r="E160" s="242" t="s">
        <v>161</v>
      </c>
      <c r="F160" s="243" t="s">
        <v>303</v>
      </c>
      <c r="G160" s="240"/>
      <c r="H160" s="244">
        <v>36.134999999999998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272</v>
      </c>
      <c r="AU160" s="250" t="s">
        <v>96</v>
      </c>
      <c r="AV160" s="13" t="s">
        <v>96</v>
      </c>
      <c r="AW160" s="13" t="s">
        <v>42</v>
      </c>
      <c r="AX160" s="13" t="s">
        <v>85</v>
      </c>
      <c r="AY160" s="250" t="s">
        <v>264</v>
      </c>
    </row>
    <row r="161" s="13" customFormat="1">
      <c r="A161" s="13"/>
      <c r="B161" s="239"/>
      <c r="C161" s="240"/>
      <c r="D161" s="241" t="s">
        <v>272</v>
      </c>
      <c r="E161" s="242" t="s">
        <v>162</v>
      </c>
      <c r="F161" s="243" t="s">
        <v>304</v>
      </c>
      <c r="G161" s="240"/>
      <c r="H161" s="244">
        <v>182.26300000000001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272</v>
      </c>
      <c r="AU161" s="250" t="s">
        <v>96</v>
      </c>
      <c r="AV161" s="13" t="s">
        <v>96</v>
      </c>
      <c r="AW161" s="13" t="s">
        <v>42</v>
      </c>
      <c r="AX161" s="13" t="s">
        <v>85</v>
      </c>
      <c r="AY161" s="250" t="s">
        <v>264</v>
      </c>
    </row>
    <row r="162" s="14" customFormat="1">
      <c r="A162" s="14"/>
      <c r="B162" s="251"/>
      <c r="C162" s="252"/>
      <c r="D162" s="241" t="s">
        <v>272</v>
      </c>
      <c r="E162" s="253" t="s">
        <v>163</v>
      </c>
      <c r="F162" s="254" t="s">
        <v>281</v>
      </c>
      <c r="G162" s="252"/>
      <c r="H162" s="255">
        <v>218.398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272</v>
      </c>
      <c r="AU162" s="261" t="s">
        <v>96</v>
      </c>
      <c r="AV162" s="14" t="s">
        <v>282</v>
      </c>
      <c r="AW162" s="14" t="s">
        <v>42</v>
      </c>
      <c r="AX162" s="14" t="s">
        <v>93</v>
      </c>
      <c r="AY162" s="261" t="s">
        <v>264</v>
      </c>
    </row>
    <row r="163" s="2" customFormat="1" ht="16.5" customHeight="1">
      <c r="A163" s="40"/>
      <c r="B163" s="41"/>
      <c r="C163" s="225" t="s">
        <v>305</v>
      </c>
      <c r="D163" s="225" t="s">
        <v>266</v>
      </c>
      <c r="E163" s="226" t="s">
        <v>306</v>
      </c>
      <c r="F163" s="227" t="s">
        <v>307</v>
      </c>
      <c r="G163" s="228" t="s">
        <v>308</v>
      </c>
      <c r="H163" s="229">
        <v>1.8999999999999999</v>
      </c>
      <c r="I163" s="230"/>
      <c r="J163" s="231">
        <f>ROUND(I163*H163,2)</f>
        <v>0</v>
      </c>
      <c r="K163" s="232"/>
      <c r="L163" s="46"/>
      <c r="M163" s="233" t="s">
        <v>1</v>
      </c>
      <c r="N163" s="234" t="s">
        <v>50</v>
      </c>
      <c r="O163" s="93"/>
      <c r="P163" s="235">
        <f>O163*H163</f>
        <v>0</v>
      </c>
      <c r="Q163" s="235">
        <v>0</v>
      </c>
      <c r="R163" s="235">
        <f>Q163*H163</f>
        <v>0</v>
      </c>
      <c r="S163" s="235">
        <v>0.20499999999999999</v>
      </c>
      <c r="T163" s="236">
        <f>S163*H163</f>
        <v>0.38949999999999996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7" t="s">
        <v>270</v>
      </c>
      <c r="AT163" s="237" t="s">
        <v>266</v>
      </c>
      <c r="AU163" s="237" t="s">
        <v>96</v>
      </c>
      <c r="AY163" s="18" t="s">
        <v>264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8" t="s">
        <v>93</v>
      </c>
      <c r="BK163" s="238">
        <f>ROUND(I163*H163,2)</f>
        <v>0</v>
      </c>
      <c r="BL163" s="18" t="s">
        <v>270</v>
      </c>
      <c r="BM163" s="237" t="s">
        <v>309</v>
      </c>
    </row>
    <row r="164" s="13" customFormat="1">
      <c r="A164" s="13"/>
      <c r="B164" s="239"/>
      <c r="C164" s="240"/>
      <c r="D164" s="241" t="s">
        <v>272</v>
      </c>
      <c r="E164" s="242" t="s">
        <v>165</v>
      </c>
      <c r="F164" s="243" t="s">
        <v>310</v>
      </c>
      <c r="G164" s="240"/>
      <c r="H164" s="244">
        <v>1.8999999999999999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272</v>
      </c>
      <c r="AU164" s="250" t="s">
        <v>96</v>
      </c>
      <c r="AV164" s="13" t="s">
        <v>96</v>
      </c>
      <c r="AW164" s="13" t="s">
        <v>42</v>
      </c>
      <c r="AX164" s="13" t="s">
        <v>93</v>
      </c>
      <c r="AY164" s="250" t="s">
        <v>264</v>
      </c>
    </row>
    <row r="165" s="2" customFormat="1" ht="16.5" customHeight="1">
      <c r="A165" s="40"/>
      <c r="B165" s="41"/>
      <c r="C165" s="225" t="s">
        <v>311</v>
      </c>
      <c r="D165" s="225" t="s">
        <v>266</v>
      </c>
      <c r="E165" s="226" t="s">
        <v>312</v>
      </c>
      <c r="F165" s="227" t="s">
        <v>313</v>
      </c>
      <c r="G165" s="228" t="s">
        <v>308</v>
      </c>
      <c r="H165" s="229">
        <v>1.8999999999999999</v>
      </c>
      <c r="I165" s="230"/>
      <c r="J165" s="231">
        <f>ROUND(I165*H165,2)</f>
        <v>0</v>
      </c>
      <c r="K165" s="232"/>
      <c r="L165" s="46"/>
      <c r="M165" s="233" t="s">
        <v>1</v>
      </c>
      <c r="N165" s="234" t="s">
        <v>50</v>
      </c>
      <c r="O165" s="93"/>
      <c r="P165" s="235">
        <f>O165*H165</f>
        <v>0</v>
      </c>
      <c r="Q165" s="235">
        <v>0</v>
      </c>
      <c r="R165" s="235">
        <f>Q165*H165</f>
        <v>0</v>
      </c>
      <c r="S165" s="235">
        <v>0.23000000000000001</v>
      </c>
      <c r="T165" s="236">
        <f>S165*H165</f>
        <v>0.437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7" t="s">
        <v>270</v>
      </c>
      <c r="AT165" s="237" t="s">
        <v>266</v>
      </c>
      <c r="AU165" s="237" t="s">
        <v>96</v>
      </c>
      <c r="AY165" s="18" t="s">
        <v>264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8" t="s">
        <v>93</v>
      </c>
      <c r="BK165" s="238">
        <f>ROUND(I165*H165,2)</f>
        <v>0</v>
      </c>
      <c r="BL165" s="18" t="s">
        <v>270</v>
      </c>
      <c r="BM165" s="237" t="s">
        <v>314</v>
      </c>
    </row>
    <row r="166" s="13" customFormat="1">
      <c r="A166" s="13"/>
      <c r="B166" s="239"/>
      <c r="C166" s="240"/>
      <c r="D166" s="241" t="s">
        <v>272</v>
      </c>
      <c r="E166" s="242" t="s">
        <v>167</v>
      </c>
      <c r="F166" s="243" t="s">
        <v>310</v>
      </c>
      <c r="G166" s="240"/>
      <c r="H166" s="244">
        <v>1.8999999999999999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272</v>
      </c>
      <c r="AU166" s="250" t="s">
        <v>96</v>
      </c>
      <c r="AV166" s="13" t="s">
        <v>96</v>
      </c>
      <c r="AW166" s="13" t="s">
        <v>42</v>
      </c>
      <c r="AX166" s="13" t="s">
        <v>93</v>
      </c>
      <c r="AY166" s="250" t="s">
        <v>264</v>
      </c>
    </row>
    <row r="167" s="2" customFormat="1" ht="24.15" customHeight="1">
      <c r="A167" s="40"/>
      <c r="B167" s="41"/>
      <c r="C167" s="225" t="s">
        <v>315</v>
      </c>
      <c r="D167" s="225" t="s">
        <v>266</v>
      </c>
      <c r="E167" s="226" t="s">
        <v>316</v>
      </c>
      <c r="F167" s="227" t="s">
        <v>317</v>
      </c>
      <c r="G167" s="228" t="s">
        <v>318</v>
      </c>
      <c r="H167" s="229">
        <v>155.19999999999999</v>
      </c>
      <c r="I167" s="230"/>
      <c r="J167" s="231">
        <f>ROUND(I167*H167,2)</f>
        <v>0</v>
      </c>
      <c r="K167" s="232"/>
      <c r="L167" s="46"/>
      <c r="M167" s="233" t="s">
        <v>1</v>
      </c>
      <c r="N167" s="234" t="s">
        <v>50</v>
      </c>
      <c r="O167" s="93"/>
      <c r="P167" s="235">
        <f>O167*H167</f>
        <v>0</v>
      </c>
      <c r="Q167" s="235">
        <v>3.0000000000000001E-05</v>
      </c>
      <c r="R167" s="235">
        <f>Q167*H167</f>
        <v>0.0046559999999999995</v>
      </c>
      <c r="S167" s="235">
        <v>0</v>
      </c>
      <c r="T167" s="23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7" t="s">
        <v>270</v>
      </c>
      <c r="AT167" s="237" t="s">
        <v>266</v>
      </c>
      <c r="AU167" s="237" t="s">
        <v>96</v>
      </c>
      <c r="AY167" s="18" t="s">
        <v>264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8" t="s">
        <v>93</v>
      </c>
      <c r="BK167" s="238">
        <f>ROUND(I167*H167,2)</f>
        <v>0</v>
      </c>
      <c r="BL167" s="18" t="s">
        <v>270</v>
      </c>
      <c r="BM167" s="237" t="s">
        <v>319</v>
      </c>
    </row>
    <row r="168" s="13" customFormat="1">
      <c r="A168" s="13"/>
      <c r="B168" s="239"/>
      <c r="C168" s="240"/>
      <c r="D168" s="241" t="s">
        <v>272</v>
      </c>
      <c r="E168" s="242" t="s">
        <v>1</v>
      </c>
      <c r="F168" s="243" t="s">
        <v>320</v>
      </c>
      <c r="G168" s="240"/>
      <c r="H168" s="244">
        <v>155.19999999999999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272</v>
      </c>
      <c r="AU168" s="250" t="s">
        <v>96</v>
      </c>
      <c r="AV168" s="13" t="s">
        <v>96</v>
      </c>
      <c r="AW168" s="13" t="s">
        <v>42</v>
      </c>
      <c r="AX168" s="13" t="s">
        <v>93</v>
      </c>
      <c r="AY168" s="250" t="s">
        <v>264</v>
      </c>
    </row>
    <row r="169" s="2" customFormat="1" ht="24.15" customHeight="1">
      <c r="A169" s="40"/>
      <c r="B169" s="41"/>
      <c r="C169" s="225" t="s">
        <v>321</v>
      </c>
      <c r="D169" s="225" t="s">
        <v>266</v>
      </c>
      <c r="E169" s="226" t="s">
        <v>322</v>
      </c>
      <c r="F169" s="227" t="s">
        <v>323</v>
      </c>
      <c r="G169" s="228" t="s">
        <v>324</v>
      </c>
      <c r="H169" s="229">
        <v>19.399999999999999</v>
      </c>
      <c r="I169" s="230"/>
      <c r="J169" s="231">
        <f>ROUND(I169*H169,2)</f>
        <v>0</v>
      </c>
      <c r="K169" s="232"/>
      <c r="L169" s="46"/>
      <c r="M169" s="233" t="s">
        <v>1</v>
      </c>
      <c r="N169" s="234" t="s">
        <v>50</v>
      </c>
      <c r="O169" s="93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7" t="s">
        <v>270</v>
      </c>
      <c r="AT169" s="237" t="s">
        <v>266</v>
      </c>
      <c r="AU169" s="237" t="s">
        <v>96</v>
      </c>
      <c r="AY169" s="18" t="s">
        <v>264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8" t="s">
        <v>93</v>
      </c>
      <c r="BK169" s="238">
        <f>ROUND(I169*H169,2)</f>
        <v>0</v>
      </c>
      <c r="BL169" s="18" t="s">
        <v>270</v>
      </c>
      <c r="BM169" s="237" t="s">
        <v>325</v>
      </c>
    </row>
    <row r="170" s="13" customFormat="1">
      <c r="A170" s="13"/>
      <c r="B170" s="239"/>
      <c r="C170" s="240"/>
      <c r="D170" s="241" t="s">
        <v>272</v>
      </c>
      <c r="E170" s="242" t="s">
        <v>1</v>
      </c>
      <c r="F170" s="243" t="s">
        <v>326</v>
      </c>
      <c r="G170" s="240"/>
      <c r="H170" s="244">
        <v>19.399999999999999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272</v>
      </c>
      <c r="AU170" s="250" t="s">
        <v>96</v>
      </c>
      <c r="AV170" s="13" t="s">
        <v>96</v>
      </c>
      <c r="AW170" s="13" t="s">
        <v>42</v>
      </c>
      <c r="AX170" s="13" t="s">
        <v>93</v>
      </c>
      <c r="AY170" s="250" t="s">
        <v>264</v>
      </c>
    </row>
    <row r="171" s="2" customFormat="1" ht="16.5" customHeight="1">
      <c r="A171" s="40"/>
      <c r="B171" s="41"/>
      <c r="C171" s="225" t="s">
        <v>327</v>
      </c>
      <c r="D171" s="225" t="s">
        <v>266</v>
      </c>
      <c r="E171" s="226" t="s">
        <v>328</v>
      </c>
      <c r="F171" s="227" t="s">
        <v>329</v>
      </c>
      <c r="G171" s="228" t="s">
        <v>308</v>
      </c>
      <c r="H171" s="229">
        <v>5.4000000000000004</v>
      </c>
      <c r="I171" s="230"/>
      <c r="J171" s="231">
        <f>ROUND(I171*H171,2)</f>
        <v>0</v>
      </c>
      <c r="K171" s="232"/>
      <c r="L171" s="46"/>
      <c r="M171" s="233" t="s">
        <v>1</v>
      </c>
      <c r="N171" s="234" t="s">
        <v>50</v>
      </c>
      <c r="O171" s="93"/>
      <c r="P171" s="235">
        <f>O171*H171</f>
        <v>0</v>
      </c>
      <c r="Q171" s="235">
        <v>0.036900000000000002</v>
      </c>
      <c r="R171" s="235">
        <f>Q171*H171</f>
        <v>0.19926000000000002</v>
      </c>
      <c r="S171" s="235">
        <v>0</v>
      </c>
      <c r="T171" s="23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7" t="s">
        <v>270</v>
      </c>
      <c r="AT171" s="237" t="s">
        <v>266</v>
      </c>
      <c r="AU171" s="237" t="s">
        <v>96</v>
      </c>
      <c r="AY171" s="18" t="s">
        <v>264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8" t="s">
        <v>93</v>
      </c>
      <c r="BK171" s="238">
        <f>ROUND(I171*H171,2)</f>
        <v>0</v>
      </c>
      <c r="BL171" s="18" t="s">
        <v>270</v>
      </c>
      <c r="BM171" s="237" t="s">
        <v>330</v>
      </c>
    </row>
    <row r="172" s="13" customFormat="1">
      <c r="A172" s="13"/>
      <c r="B172" s="239"/>
      <c r="C172" s="240"/>
      <c r="D172" s="241" t="s">
        <v>272</v>
      </c>
      <c r="E172" s="242" t="s">
        <v>168</v>
      </c>
      <c r="F172" s="243" t="s">
        <v>331</v>
      </c>
      <c r="G172" s="240"/>
      <c r="H172" s="244">
        <v>5.4000000000000004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272</v>
      </c>
      <c r="AU172" s="250" t="s">
        <v>96</v>
      </c>
      <c r="AV172" s="13" t="s">
        <v>96</v>
      </c>
      <c r="AW172" s="13" t="s">
        <v>42</v>
      </c>
      <c r="AX172" s="13" t="s">
        <v>93</v>
      </c>
      <c r="AY172" s="250" t="s">
        <v>264</v>
      </c>
    </row>
    <row r="173" s="2" customFormat="1" ht="24.15" customHeight="1">
      <c r="A173" s="40"/>
      <c r="B173" s="41"/>
      <c r="C173" s="225" t="s">
        <v>332</v>
      </c>
      <c r="D173" s="225" t="s">
        <v>266</v>
      </c>
      <c r="E173" s="226" t="s">
        <v>333</v>
      </c>
      <c r="F173" s="227" t="s">
        <v>334</v>
      </c>
      <c r="G173" s="228" t="s">
        <v>308</v>
      </c>
      <c r="H173" s="229">
        <v>0.90000000000000002</v>
      </c>
      <c r="I173" s="230"/>
      <c r="J173" s="231">
        <f>ROUND(I173*H173,2)</f>
        <v>0</v>
      </c>
      <c r="K173" s="232"/>
      <c r="L173" s="46"/>
      <c r="M173" s="233" t="s">
        <v>1</v>
      </c>
      <c r="N173" s="234" t="s">
        <v>50</v>
      </c>
      <c r="O173" s="93"/>
      <c r="P173" s="235">
        <f>O173*H173</f>
        <v>0</v>
      </c>
      <c r="Q173" s="235">
        <v>0.036900000000000002</v>
      </c>
      <c r="R173" s="235">
        <f>Q173*H173</f>
        <v>0.033210000000000003</v>
      </c>
      <c r="S173" s="235">
        <v>0</v>
      </c>
      <c r="T173" s="23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7" t="s">
        <v>270</v>
      </c>
      <c r="AT173" s="237" t="s">
        <v>266</v>
      </c>
      <c r="AU173" s="237" t="s">
        <v>96</v>
      </c>
      <c r="AY173" s="18" t="s">
        <v>264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8" t="s">
        <v>93</v>
      </c>
      <c r="BK173" s="238">
        <f>ROUND(I173*H173,2)</f>
        <v>0</v>
      </c>
      <c r="BL173" s="18" t="s">
        <v>270</v>
      </c>
      <c r="BM173" s="237" t="s">
        <v>335</v>
      </c>
    </row>
    <row r="174" s="13" customFormat="1">
      <c r="A174" s="13"/>
      <c r="B174" s="239"/>
      <c r="C174" s="240"/>
      <c r="D174" s="241" t="s">
        <v>272</v>
      </c>
      <c r="E174" s="242" t="s">
        <v>170</v>
      </c>
      <c r="F174" s="243" t="s">
        <v>336</v>
      </c>
      <c r="G174" s="240"/>
      <c r="H174" s="244">
        <v>0.90000000000000002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272</v>
      </c>
      <c r="AU174" s="250" t="s">
        <v>96</v>
      </c>
      <c r="AV174" s="13" t="s">
        <v>96</v>
      </c>
      <c r="AW174" s="13" t="s">
        <v>42</v>
      </c>
      <c r="AX174" s="13" t="s">
        <v>93</v>
      </c>
      <c r="AY174" s="250" t="s">
        <v>264</v>
      </c>
    </row>
    <row r="175" s="2" customFormat="1" ht="16.5" customHeight="1">
      <c r="A175" s="40"/>
      <c r="B175" s="41"/>
      <c r="C175" s="225" t="s">
        <v>337</v>
      </c>
      <c r="D175" s="225" t="s">
        <v>266</v>
      </c>
      <c r="E175" s="226" t="s">
        <v>338</v>
      </c>
      <c r="F175" s="227" t="s">
        <v>339</v>
      </c>
      <c r="G175" s="228" t="s">
        <v>269</v>
      </c>
      <c r="H175" s="229">
        <v>26.247</v>
      </c>
      <c r="I175" s="230"/>
      <c r="J175" s="231">
        <f>ROUND(I175*H175,2)</f>
        <v>0</v>
      </c>
      <c r="K175" s="232"/>
      <c r="L175" s="46"/>
      <c r="M175" s="233" t="s">
        <v>1</v>
      </c>
      <c r="N175" s="234" t="s">
        <v>50</v>
      </c>
      <c r="O175" s="93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7" t="s">
        <v>270</v>
      </c>
      <c r="AT175" s="237" t="s">
        <v>266</v>
      </c>
      <c r="AU175" s="237" t="s">
        <v>96</v>
      </c>
      <c r="AY175" s="18" t="s">
        <v>264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8" t="s">
        <v>93</v>
      </c>
      <c r="BK175" s="238">
        <f>ROUND(I175*H175,2)</f>
        <v>0</v>
      </c>
      <c r="BL175" s="18" t="s">
        <v>270</v>
      </c>
      <c r="BM175" s="237" t="s">
        <v>340</v>
      </c>
    </row>
    <row r="176" s="13" customFormat="1">
      <c r="A176" s="13"/>
      <c r="B176" s="239"/>
      <c r="C176" s="240"/>
      <c r="D176" s="241" t="s">
        <v>272</v>
      </c>
      <c r="E176" s="242" t="s">
        <v>172</v>
      </c>
      <c r="F176" s="243" t="s">
        <v>341</v>
      </c>
      <c r="G176" s="240"/>
      <c r="H176" s="244">
        <v>6.0570000000000004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272</v>
      </c>
      <c r="AU176" s="250" t="s">
        <v>96</v>
      </c>
      <c r="AV176" s="13" t="s">
        <v>96</v>
      </c>
      <c r="AW176" s="13" t="s">
        <v>42</v>
      </c>
      <c r="AX176" s="13" t="s">
        <v>85</v>
      </c>
      <c r="AY176" s="250" t="s">
        <v>264</v>
      </c>
    </row>
    <row r="177" s="13" customFormat="1">
      <c r="A177" s="13"/>
      <c r="B177" s="239"/>
      <c r="C177" s="240"/>
      <c r="D177" s="241" t="s">
        <v>272</v>
      </c>
      <c r="E177" s="242" t="s">
        <v>342</v>
      </c>
      <c r="F177" s="243" t="s">
        <v>343</v>
      </c>
      <c r="G177" s="240"/>
      <c r="H177" s="244">
        <v>20.190000000000001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272</v>
      </c>
      <c r="AU177" s="250" t="s">
        <v>96</v>
      </c>
      <c r="AV177" s="13" t="s">
        <v>96</v>
      </c>
      <c r="AW177" s="13" t="s">
        <v>42</v>
      </c>
      <c r="AX177" s="13" t="s">
        <v>85</v>
      </c>
      <c r="AY177" s="250" t="s">
        <v>264</v>
      </c>
    </row>
    <row r="178" s="15" customFormat="1">
      <c r="A178" s="15"/>
      <c r="B178" s="262"/>
      <c r="C178" s="263"/>
      <c r="D178" s="241" t="s">
        <v>272</v>
      </c>
      <c r="E178" s="264" t="s">
        <v>174</v>
      </c>
      <c r="F178" s="265" t="s">
        <v>344</v>
      </c>
      <c r="G178" s="263"/>
      <c r="H178" s="266">
        <v>26.247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2" t="s">
        <v>272</v>
      </c>
      <c r="AU178" s="272" t="s">
        <v>96</v>
      </c>
      <c r="AV178" s="15" t="s">
        <v>270</v>
      </c>
      <c r="AW178" s="15" t="s">
        <v>42</v>
      </c>
      <c r="AX178" s="15" t="s">
        <v>93</v>
      </c>
      <c r="AY178" s="272" t="s">
        <v>264</v>
      </c>
    </row>
    <row r="179" s="2" customFormat="1" ht="33" customHeight="1">
      <c r="A179" s="40"/>
      <c r="B179" s="41"/>
      <c r="C179" s="225" t="s">
        <v>345</v>
      </c>
      <c r="D179" s="225" t="s">
        <v>266</v>
      </c>
      <c r="E179" s="226" t="s">
        <v>346</v>
      </c>
      <c r="F179" s="227" t="s">
        <v>347</v>
      </c>
      <c r="G179" s="228" t="s">
        <v>348</v>
      </c>
      <c r="H179" s="229">
        <v>104.01000000000001</v>
      </c>
      <c r="I179" s="230"/>
      <c r="J179" s="231">
        <f>ROUND(I179*H179,2)</f>
        <v>0</v>
      </c>
      <c r="K179" s="232"/>
      <c r="L179" s="46"/>
      <c r="M179" s="233" t="s">
        <v>1</v>
      </c>
      <c r="N179" s="234" t="s">
        <v>50</v>
      </c>
      <c r="O179" s="93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7" t="s">
        <v>270</v>
      </c>
      <c r="AT179" s="237" t="s">
        <v>266</v>
      </c>
      <c r="AU179" s="237" t="s">
        <v>96</v>
      </c>
      <c r="AY179" s="18" t="s">
        <v>264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8" t="s">
        <v>93</v>
      </c>
      <c r="BK179" s="238">
        <f>ROUND(I179*H179,2)</f>
        <v>0</v>
      </c>
      <c r="BL179" s="18" t="s">
        <v>270</v>
      </c>
      <c r="BM179" s="237" t="s">
        <v>349</v>
      </c>
    </row>
    <row r="180" s="13" customFormat="1">
      <c r="A180" s="13"/>
      <c r="B180" s="239"/>
      <c r="C180" s="240"/>
      <c r="D180" s="241" t="s">
        <v>272</v>
      </c>
      <c r="E180" s="242" t="s">
        <v>350</v>
      </c>
      <c r="F180" s="243" t="s">
        <v>351</v>
      </c>
      <c r="G180" s="240"/>
      <c r="H180" s="244">
        <v>42.883000000000003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272</v>
      </c>
      <c r="AU180" s="250" t="s">
        <v>96</v>
      </c>
      <c r="AV180" s="13" t="s">
        <v>96</v>
      </c>
      <c r="AW180" s="13" t="s">
        <v>42</v>
      </c>
      <c r="AX180" s="13" t="s">
        <v>85</v>
      </c>
      <c r="AY180" s="250" t="s">
        <v>264</v>
      </c>
    </row>
    <row r="181" s="13" customFormat="1">
      <c r="A181" s="13"/>
      <c r="B181" s="239"/>
      <c r="C181" s="240"/>
      <c r="D181" s="241" t="s">
        <v>272</v>
      </c>
      <c r="E181" s="242" t="s">
        <v>352</v>
      </c>
      <c r="F181" s="243" t="s">
        <v>353</v>
      </c>
      <c r="G181" s="240"/>
      <c r="H181" s="244">
        <v>154.67099999999999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272</v>
      </c>
      <c r="AU181" s="250" t="s">
        <v>96</v>
      </c>
      <c r="AV181" s="13" t="s">
        <v>96</v>
      </c>
      <c r="AW181" s="13" t="s">
        <v>42</v>
      </c>
      <c r="AX181" s="13" t="s">
        <v>85</v>
      </c>
      <c r="AY181" s="250" t="s">
        <v>264</v>
      </c>
    </row>
    <row r="182" s="13" customFormat="1">
      <c r="A182" s="13"/>
      <c r="B182" s="239"/>
      <c r="C182" s="240"/>
      <c r="D182" s="241" t="s">
        <v>272</v>
      </c>
      <c r="E182" s="242" t="s">
        <v>354</v>
      </c>
      <c r="F182" s="243" t="s">
        <v>355</v>
      </c>
      <c r="G182" s="240"/>
      <c r="H182" s="244">
        <v>2.597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272</v>
      </c>
      <c r="AU182" s="250" t="s">
        <v>96</v>
      </c>
      <c r="AV182" s="13" t="s">
        <v>96</v>
      </c>
      <c r="AW182" s="13" t="s">
        <v>42</v>
      </c>
      <c r="AX182" s="13" t="s">
        <v>85</v>
      </c>
      <c r="AY182" s="250" t="s">
        <v>264</v>
      </c>
    </row>
    <row r="183" s="14" customFormat="1">
      <c r="A183" s="14"/>
      <c r="B183" s="251"/>
      <c r="C183" s="252"/>
      <c r="D183" s="241" t="s">
        <v>272</v>
      </c>
      <c r="E183" s="253" t="s">
        <v>176</v>
      </c>
      <c r="F183" s="254" t="s">
        <v>281</v>
      </c>
      <c r="G183" s="252"/>
      <c r="H183" s="255">
        <v>200.15100000000001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272</v>
      </c>
      <c r="AU183" s="261" t="s">
        <v>96</v>
      </c>
      <c r="AV183" s="14" t="s">
        <v>282</v>
      </c>
      <c r="AW183" s="14" t="s">
        <v>42</v>
      </c>
      <c r="AX183" s="14" t="s">
        <v>85</v>
      </c>
      <c r="AY183" s="261" t="s">
        <v>264</v>
      </c>
    </row>
    <row r="184" s="13" customFormat="1">
      <c r="A184" s="13"/>
      <c r="B184" s="239"/>
      <c r="C184" s="240"/>
      <c r="D184" s="241" t="s">
        <v>272</v>
      </c>
      <c r="E184" s="242" t="s">
        <v>178</v>
      </c>
      <c r="F184" s="243" t="s">
        <v>356</v>
      </c>
      <c r="G184" s="240"/>
      <c r="H184" s="244">
        <v>7.8689999999999998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272</v>
      </c>
      <c r="AU184" s="250" t="s">
        <v>96</v>
      </c>
      <c r="AV184" s="13" t="s">
        <v>96</v>
      </c>
      <c r="AW184" s="13" t="s">
        <v>42</v>
      </c>
      <c r="AX184" s="13" t="s">
        <v>85</v>
      </c>
      <c r="AY184" s="250" t="s">
        <v>264</v>
      </c>
    </row>
    <row r="185" s="13" customFormat="1">
      <c r="A185" s="13"/>
      <c r="B185" s="239"/>
      <c r="C185" s="240"/>
      <c r="D185" s="241" t="s">
        <v>272</v>
      </c>
      <c r="E185" s="242" t="s">
        <v>180</v>
      </c>
      <c r="F185" s="243" t="s">
        <v>357</v>
      </c>
      <c r="G185" s="240"/>
      <c r="H185" s="244">
        <v>208.02000000000001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272</v>
      </c>
      <c r="AU185" s="250" t="s">
        <v>96</v>
      </c>
      <c r="AV185" s="13" t="s">
        <v>96</v>
      </c>
      <c r="AW185" s="13" t="s">
        <v>42</v>
      </c>
      <c r="AX185" s="13" t="s">
        <v>85</v>
      </c>
      <c r="AY185" s="250" t="s">
        <v>264</v>
      </c>
    </row>
    <row r="186" s="13" customFormat="1">
      <c r="A186" s="13"/>
      <c r="B186" s="239"/>
      <c r="C186" s="240"/>
      <c r="D186" s="241" t="s">
        <v>272</v>
      </c>
      <c r="E186" s="242" t="s">
        <v>182</v>
      </c>
      <c r="F186" s="243" t="s">
        <v>358</v>
      </c>
      <c r="G186" s="240"/>
      <c r="H186" s="244">
        <v>104.01000000000001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272</v>
      </c>
      <c r="AU186" s="250" t="s">
        <v>96</v>
      </c>
      <c r="AV186" s="13" t="s">
        <v>96</v>
      </c>
      <c r="AW186" s="13" t="s">
        <v>42</v>
      </c>
      <c r="AX186" s="13" t="s">
        <v>93</v>
      </c>
      <c r="AY186" s="250" t="s">
        <v>264</v>
      </c>
    </row>
    <row r="187" s="2" customFormat="1" ht="33" customHeight="1">
      <c r="A187" s="40"/>
      <c r="B187" s="41"/>
      <c r="C187" s="225" t="s">
        <v>359</v>
      </c>
      <c r="D187" s="225" t="s">
        <v>266</v>
      </c>
      <c r="E187" s="226" t="s">
        <v>360</v>
      </c>
      <c r="F187" s="227" t="s">
        <v>361</v>
      </c>
      <c r="G187" s="228" t="s">
        <v>348</v>
      </c>
      <c r="H187" s="229">
        <v>104.01000000000001</v>
      </c>
      <c r="I187" s="230"/>
      <c r="J187" s="231">
        <f>ROUND(I187*H187,2)</f>
        <v>0</v>
      </c>
      <c r="K187" s="232"/>
      <c r="L187" s="46"/>
      <c r="M187" s="233" t="s">
        <v>1</v>
      </c>
      <c r="N187" s="234" t="s">
        <v>50</v>
      </c>
      <c r="O187" s="93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7" t="s">
        <v>270</v>
      </c>
      <c r="AT187" s="237" t="s">
        <v>266</v>
      </c>
      <c r="AU187" s="237" t="s">
        <v>96</v>
      </c>
      <c r="AY187" s="18" t="s">
        <v>264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8" t="s">
        <v>93</v>
      </c>
      <c r="BK187" s="238">
        <f>ROUND(I187*H187,2)</f>
        <v>0</v>
      </c>
      <c r="BL187" s="18" t="s">
        <v>270</v>
      </c>
      <c r="BM187" s="237" t="s">
        <v>362</v>
      </c>
    </row>
    <row r="188" s="13" customFormat="1">
      <c r="A188" s="13"/>
      <c r="B188" s="239"/>
      <c r="C188" s="240"/>
      <c r="D188" s="241" t="s">
        <v>272</v>
      </c>
      <c r="E188" s="242" t="s">
        <v>184</v>
      </c>
      <c r="F188" s="243" t="s">
        <v>358</v>
      </c>
      <c r="G188" s="240"/>
      <c r="H188" s="244">
        <v>104.01000000000001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272</v>
      </c>
      <c r="AU188" s="250" t="s">
        <v>96</v>
      </c>
      <c r="AV188" s="13" t="s">
        <v>96</v>
      </c>
      <c r="AW188" s="13" t="s">
        <v>42</v>
      </c>
      <c r="AX188" s="13" t="s">
        <v>93</v>
      </c>
      <c r="AY188" s="250" t="s">
        <v>264</v>
      </c>
    </row>
    <row r="189" s="2" customFormat="1" ht="24.15" customHeight="1">
      <c r="A189" s="40"/>
      <c r="B189" s="41"/>
      <c r="C189" s="225" t="s">
        <v>363</v>
      </c>
      <c r="D189" s="225" t="s">
        <v>266</v>
      </c>
      <c r="E189" s="226" t="s">
        <v>364</v>
      </c>
      <c r="F189" s="227" t="s">
        <v>365</v>
      </c>
      <c r="G189" s="228" t="s">
        <v>348</v>
      </c>
      <c r="H189" s="229">
        <v>9.6300000000000008</v>
      </c>
      <c r="I189" s="230"/>
      <c r="J189" s="231">
        <f>ROUND(I189*H189,2)</f>
        <v>0</v>
      </c>
      <c r="K189" s="232"/>
      <c r="L189" s="46"/>
      <c r="M189" s="233" t="s">
        <v>1</v>
      </c>
      <c r="N189" s="234" t="s">
        <v>50</v>
      </c>
      <c r="O189" s="93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7" t="s">
        <v>270</v>
      </c>
      <c r="AT189" s="237" t="s">
        <v>266</v>
      </c>
      <c r="AU189" s="237" t="s">
        <v>96</v>
      </c>
      <c r="AY189" s="18" t="s">
        <v>264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8" t="s">
        <v>93</v>
      </c>
      <c r="BK189" s="238">
        <f>ROUND(I189*H189,2)</f>
        <v>0</v>
      </c>
      <c r="BL189" s="18" t="s">
        <v>270</v>
      </c>
      <c r="BM189" s="237" t="s">
        <v>366</v>
      </c>
    </row>
    <row r="190" s="13" customFormat="1">
      <c r="A190" s="13"/>
      <c r="B190" s="239"/>
      <c r="C190" s="240"/>
      <c r="D190" s="241" t="s">
        <v>272</v>
      </c>
      <c r="E190" s="242" t="s">
        <v>1</v>
      </c>
      <c r="F190" s="243" t="s">
        <v>367</v>
      </c>
      <c r="G190" s="240"/>
      <c r="H190" s="244">
        <v>6.4800000000000004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272</v>
      </c>
      <c r="AU190" s="250" t="s">
        <v>96</v>
      </c>
      <c r="AV190" s="13" t="s">
        <v>96</v>
      </c>
      <c r="AW190" s="13" t="s">
        <v>42</v>
      </c>
      <c r="AX190" s="13" t="s">
        <v>85</v>
      </c>
      <c r="AY190" s="250" t="s">
        <v>264</v>
      </c>
    </row>
    <row r="191" s="13" customFormat="1">
      <c r="A191" s="13"/>
      <c r="B191" s="239"/>
      <c r="C191" s="240"/>
      <c r="D191" s="241" t="s">
        <v>272</v>
      </c>
      <c r="E191" s="242" t="s">
        <v>1</v>
      </c>
      <c r="F191" s="243" t="s">
        <v>368</v>
      </c>
      <c r="G191" s="240"/>
      <c r="H191" s="244">
        <v>3.1499999999999999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272</v>
      </c>
      <c r="AU191" s="250" t="s">
        <v>96</v>
      </c>
      <c r="AV191" s="13" t="s">
        <v>96</v>
      </c>
      <c r="AW191" s="13" t="s">
        <v>42</v>
      </c>
      <c r="AX191" s="13" t="s">
        <v>85</v>
      </c>
      <c r="AY191" s="250" t="s">
        <v>264</v>
      </c>
    </row>
    <row r="192" s="15" customFormat="1">
      <c r="A192" s="15"/>
      <c r="B192" s="262"/>
      <c r="C192" s="263"/>
      <c r="D192" s="241" t="s">
        <v>272</v>
      </c>
      <c r="E192" s="264" t="s">
        <v>1</v>
      </c>
      <c r="F192" s="265" t="s">
        <v>344</v>
      </c>
      <c r="G192" s="263"/>
      <c r="H192" s="266">
        <v>9.6300000000000008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2" t="s">
        <v>272</v>
      </c>
      <c r="AU192" s="272" t="s">
        <v>96</v>
      </c>
      <c r="AV192" s="15" t="s">
        <v>270</v>
      </c>
      <c r="AW192" s="15" t="s">
        <v>42</v>
      </c>
      <c r="AX192" s="15" t="s">
        <v>93</v>
      </c>
      <c r="AY192" s="272" t="s">
        <v>264</v>
      </c>
    </row>
    <row r="193" s="2" customFormat="1" ht="21.75" customHeight="1">
      <c r="A193" s="40"/>
      <c r="B193" s="41"/>
      <c r="C193" s="225" t="s">
        <v>8</v>
      </c>
      <c r="D193" s="225" t="s">
        <v>266</v>
      </c>
      <c r="E193" s="226" t="s">
        <v>369</v>
      </c>
      <c r="F193" s="227" t="s">
        <v>370</v>
      </c>
      <c r="G193" s="228" t="s">
        <v>269</v>
      </c>
      <c r="H193" s="229">
        <v>892.14999999999998</v>
      </c>
      <c r="I193" s="230"/>
      <c r="J193" s="231">
        <f>ROUND(I193*H193,2)</f>
        <v>0</v>
      </c>
      <c r="K193" s="232"/>
      <c r="L193" s="46"/>
      <c r="M193" s="233" t="s">
        <v>1</v>
      </c>
      <c r="N193" s="234" t="s">
        <v>50</v>
      </c>
      <c r="O193" s="93"/>
      <c r="P193" s="235">
        <f>O193*H193</f>
        <v>0</v>
      </c>
      <c r="Q193" s="235">
        <v>0.00058</v>
      </c>
      <c r="R193" s="235">
        <f>Q193*H193</f>
        <v>0.51744699999999999</v>
      </c>
      <c r="S193" s="235">
        <v>0</v>
      </c>
      <c r="T193" s="23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7" t="s">
        <v>270</v>
      </c>
      <c r="AT193" s="237" t="s">
        <v>266</v>
      </c>
      <c r="AU193" s="237" t="s">
        <v>96</v>
      </c>
      <c r="AY193" s="18" t="s">
        <v>264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8" t="s">
        <v>93</v>
      </c>
      <c r="BK193" s="238">
        <f>ROUND(I193*H193,2)</f>
        <v>0</v>
      </c>
      <c r="BL193" s="18" t="s">
        <v>270</v>
      </c>
      <c r="BM193" s="237" t="s">
        <v>371</v>
      </c>
    </row>
    <row r="194" s="13" customFormat="1">
      <c r="A194" s="13"/>
      <c r="B194" s="239"/>
      <c r="C194" s="240"/>
      <c r="D194" s="241" t="s">
        <v>272</v>
      </c>
      <c r="E194" s="242" t="s">
        <v>185</v>
      </c>
      <c r="F194" s="243" t="s">
        <v>372</v>
      </c>
      <c r="G194" s="240"/>
      <c r="H194" s="244">
        <v>892.14999999999998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272</v>
      </c>
      <c r="AU194" s="250" t="s">
        <v>96</v>
      </c>
      <c r="AV194" s="13" t="s">
        <v>96</v>
      </c>
      <c r="AW194" s="13" t="s">
        <v>42</v>
      </c>
      <c r="AX194" s="13" t="s">
        <v>93</v>
      </c>
      <c r="AY194" s="250" t="s">
        <v>264</v>
      </c>
    </row>
    <row r="195" s="2" customFormat="1" ht="21.75" customHeight="1">
      <c r="A195" s="40"/>
      <c r="B195" s="41"/>
      <c r="C195" s="225" t="s">
        <v>373</v>
      </c>
      <c r="D195" s="225" t="s">
        <v>266</v>
      </c>
      <c r="E195" s="226" t="s">
        <v>374</v>
      </c>
      <c r="F195" s="227" t="s">
        <v>375</v>
      </c>
      <c r="G195" s="228" t="s">
        <v>269</v>
      </c>
      <c r="H195" s="229">
        <v>892.14999999999998</v>
      </c>
      <c r="I195" s="230"/>
      <c r="J195" s="231">
        <f>ROUND(I195*H195,2)</f>
        <v>0</v>
      </c>
      <c r="K195" s="232"/>
      <c r="L195" s="46"/>
      <c r="M195" s="233" t="s">
        <v>1</v>
      </c>
      <c r="N195" s="234" t="s">
        <v>50</v>
      </c>
      <c r="O195" s="93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7" t="s">
        <v>270</v>
      </c>
      <c r="AT195" s="237" t="s">
        <v>266</v>
      </c>
      <c r="AU195" s="237" t="s">
        <v>96</v>
      </c>
      <c r="AY195" s="18" t="s">
        <v>264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8" t="s">
        <v>93</v>
      </c>
      <c r="BK195" s="238">
        <f>ROUND(I195*H195,2)</f>
        <v>0</v>
      </c>
      <c r="BL195" s="18" t="s">
        <v>270</v>
      </c>
      <c r="BM195" s="237" t="s">
        <v>376</v>
      </c>
    </row>
    <row r="196" s="13" customFormat="1">
      <c r="A196" s="13"/>
      <c r="B196" s="239"/>
      <c r="C196" s="240"/>
      <c r="D196" s="241" t="s">
        <v>272</v>
      </c>
      <c r="E196" s="242" t="s">
        <v>1</v>
      </c>
      <c r="F196" s="243" t="s">
        <v>185</v>
      </c>
      <c r="G196" s="240"/>
      <c r="H196" s="244">
        <v>892.14999999999998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272</v>
      </c>
      <c r="AU196" s="250" t="s">
        <v>96</v>
      </c>
      <c r="AV196" s="13" t="s">
        <v>96</v>
      </c>
      <c r="AW196" s="13" t="s">
        <v>42</v>
      </c>
      <c r="AX196" s="13" t="s">
        <v>93</v>
      </c>
      <c r="AY196" s="250" t="s">
        <v>264</v>
      </c>
    </row>
    <row r="197" s="2" customFormat="1" ht="37.8" customHeight="1">
      <c r="A197" s="40"/>
      <c r="B197" s="41"/>
      <c r="C197" s="225" t="s">
        <v>377</v>
      </c>
      <c r="D197" s="225" t="s">
        <v>266</v>
      </c>
      <c r="E197" s="226" t="s">
        <v>378</v>
      </c>
      <c r="F197" s="227" t="s">
        <v>379</v>
      </c>
      <c r="G197" s="228" t="s">
        <v>348</v>
      </c>
      <c r="H197" s="229">
        <v>58.323999999999998</v>
      </c>
      <c r="I197" s="230"/>
      <c r="J197" s="231">
        <f>ROUND(I197*H197,2)</f>
        <v>0</v>
      </c>
      <c r="K197" s="232"/>
      <c r="L197" s="46"/>
      <c r="M197" s="233" t="s">
        <v>1</v>
      </c>
      <c r="N197" s="234" t="s">
        <v>50</v>
      </c>
      <c r="O197" s="93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7" t="s">
        <v>270</v>
      </c>
      <c r="AT197" s="237" t="s">
        <v>266</v>
      </c>
      <c r="AU197" s="237" t="s">
        <v>96</v>
      </c>
      <c r="AY197" s="18" t="s">
        <v>264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8" t="s">
        <v>93</v>
      </c>
      <c r="BK197" s="238">
        <f>ROUND(I197*H197,2)</f>
        <v>0</v>
      </c>
      <c r="BL197" s="18" t="s">
        <v>270</v>
      </c>
      <c r="BM197" s="237" t="s">
        <v>380</v>
      </c>
    </row>
    <row r="198" s="13" customFormat="1">
      <c r="A198" s="13"/>
      <c r="B198" s="239"/>
      <c r="C198" s="240"/>
      <c r="D198" s="241" t="s">
        <v>272</v>
      </c>
      <c r="E198" s="242" t="s">
        <v>1</v>
      </c>
      <c r="F198" s="243" t="s">
        <v>381</v>
      </c>
      <c r="G198" s="240"/>
      <c r="H198" s="244">
        <v>58.323999999999998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272</v>
      </c>
      <c r="AU198" s="250" t="s">
        <v>96</v>
      </c>
      <c r="AV198" s="13" t="s">
        <v>96</v>
      </c>
      <c r="AW198" s="13" t="s">
        <v>42</v>
      </c>
      <c r="AX198" s="13" t="s">
        <v>93</v>
      </c>
      <c r="AY198" s="250" t="s">
        <v>264</v>
      </c>
    </row>
    <row r="199" s="2" customFormat="1" ht="37.8" customHeight="1">
      <c r="A199" s="40"/>
      <c r="B199" s="41"/>
      <c r="C199" s="225" t="s">
        <v>382</v>
      </c>
      <c r="D199" s="225" t="s">
        <v>266</v>
      </c>
      <c r="E199" s="226" t="s">
        <v>383</v>
      </c>
      <c r="F199" s="227" t="s">
        <v>384</v>
      </c>
      <c r="G199" s="228" t="s">
        <v>348</v>
      </c>
      <c r="H199" s="229">
        <v>58.323999999999998</v>
      </c>
      <c r="I199" s="230"/>
      <c r="J199" s="231">
        <f>ROUND(I199*H199,2)</f>
        <v>0</v>
      </c>
      <c r="K199" s="232"/>
      <c r="L199" s="46"/>
      <c r="M199" s="233" t="s">
        <v>1</v>
      </c>
      <c r="N199" s="234" t="s">
        <v>50</v>
      </c>
      <c r="O199" s="93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7" t="s">
        <v>270</v>
      </c>
      <c r="AT199" s="237" t="s">
        <v>266</v>
      </c>
      <c r="AU199" s="237" t="s">
        <v>96</v>
      </c>
      <c r="AY199" s="18" t="s">
        <v>264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8" t="s">
        <v>93</v>
      </c>
      <c r="BK199" s="238">
        <f>ROUND(I199*H199,2)</f>
        <v>0</v>
      </c>
      <c r="BL199" s="18" t="s">
        <v>270</v>
      </c>
      <c r="BM199" s="237" t="s">
        <v>385</v>
      </c>
    </row>
    <row r="200" s="13" customFormat="1">
      <c r="A200" s="13"/>
      <c r="B200" s="239"/>
      <c r="C200" s="240"/>
      <c r="D200" s="241" t="s">
        <v>272</v>
      </c>
      <c r="E200" s="242" t="s">
        <v>1</v>
      </c>
      <c r="F200" s="243" t="s">
        <v>386</v>
      </c>
      <c r="G200" s="240"/>
      <c r="H200" s="244">
        <v>58.323999999999998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272</v>
      </c>
      <c r="AU200" s="250" t="s">
        <v>96</v>
      </c>
      <c r="AV200" s="13" t="s">
        <v>96</v>
      </c>
      <c r="AW200" s="13" t="s">
        <v>42</v>
      </c>
      <c r="AX200" s="13" t="s">
        <v>93</v>
      </c>
      <c r="AY200" s="250" t="s">
        <v>264</v>
      </c>
    </row>
    <row r="201" s="2" customFormat="1" ht="37.8" customHeight="1">
      <c r="A201" s="40"/>
      <c r="B201" s="41"/>
      <c r="C201" s="225" t="s">
        <v>387</v>
      </c>
      <c r="D201" s="225" t="s">
        <v>266</v>
      </c>
      <c r="E201" s="226" t="s">
        <v>388</v>
      </c>
      <c r="F201" s="227" t="s">
        <v>389</v>
      </c>
      <c r="G201" s="228" t="s">
        <v>348</v>
      </c>
      <c r="H201" s="229">
        <v>72.484999999999999</v>
      </c>
      <c r="I201" s="230"/>
      <c r="J201" s="231">
        <f>ROUND(I201*H201,2)</f>
        <v>0</v>
      </c>
      <c r="K201" s="232"/>
      <c r="L201" s="46"/>
      <c r="M201" s="233" t="s">
        <v>1</v>
      </c>
      <c r="N201" s="234" t="s">
        <v>50</v>
      </c>
      <c r="O201" s="93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7" t="s">
        <v>270</v>
      </c>
      <c r="AT201" s="237" t="s">
        <v>266</v>
      </c>
      <c r="AU201" s="237" t="s">
        <v>96</v>
      </c>
      <c r="AY201" s="18" t="s">
        <v>264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8" t="s">
        <v>93</v>
      </c>
      <c r="BK201" s="238">
        <f>ROUND(I201*H201,2)</f>
        <v>0</v>
      </c>
      <c r="BL201" s="18" t="s">
        <v>270</v>
      </c>
      <c r="BM201" s="237" t="s">
        <v>390</v>
      </c>
    </row>
    <row r="202" s="16" customFormat="1">
      <c r="A202" s="16"/>
      <c r="B202" s="273"/>
      <c r="C202" s="274"/>
      <c r="D202" s="241" t="s">
        <v>272</v>
      </c>
      <c r="E202" s="275" t="s">
        <v>1</v>
      </c>
      <c r="F202" s="276" t="s">
        <v>391</v>
      </c>
      <c r="G202" s="274"/>
      <c r="H202" s="275" t="s">
        <v>1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2" t="s">
        <v>272</v>
      </c>
      <c r="AU202" s="282" t="s">
        <v>96</v>
      </c>
      <c r="AV202" s="16" t="s">
        <v>93</v>
      </c>
      <c r="AW202" s="16" t="s">
        <v>42</v>
      </c>
      <c r="AX202" s="16" t="s">
        <v>85</v>
      </c>
      <c r="AY202" s="282" t="s">
        <v>264</v>
      </c>
    </row>
    <row r="203" s="13" customFormat="1">
      <c r="A203" s="13"/>
      <c r="B203" s="239"/>
      <c r="C203" s="240"/>
      <c r="D203" s="241" t="s">
        <v>272</v>
      </c>
      <c r="E203" s="242" t="s">
        <v>187</v>
      </c>
      <c r="F203" s="243" t="s">
        <v>392</v>
      </c>
      <c r="G203" s="240"/>
      <c r="H203" s="244">
        <v>113.53100000000001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272</v>
      </c>
      <c r="AU203" s="250" t="s">
        <v>96</v>
      </c>
      <c r="AV203" s="13" t="s">
        <v>96</v>
      </c>
      <c r="AW203" s="13" t="s">
        <v>42</v>
      </c>
      <c r="AX203" s="13" t="s">
        <v>85</v>
      </c>
      <c r="AY203" s="250" t="s">
        <v>264</v>
      </c>
    </row>
    <row r="204" s="13" customFormat="1">
      <c r="A204" s="13"/>
      <c r="B204" s="239"/>
      <c r="C204" s="240"/>
      <c r="D204" s="241" t="s">
        <v>272</v>
      </c>
      <c r="E204" s="242" t="s">
        <v>189</v>
      </c>
      <c r="F204" s="243" t="s">
        <v>393</v>
      </c>
      <c r="G204" s="240"/>
      <c r="H204" s="244">
        <v>3.1429999999999998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272</v>
      </c>
      <c r="AU204" s="250" t="s">
        <v>96</v>
      </c>
      <c r="AV204" s="13" t="s">
        <v>96</v>
      </c>
      <c r="AW204" s="13" t="s">
        <v>42</v>
      </c>
      <c r="AX204" s="13" t="s">
        <v>85</v>
      </c>
      <c r="AY204" s="250" t="s">
        <v>264</v>
      </c>
    </row>
    <row r="205" s="13" customFormat="1">
      <c r="A205" s="13"/>
      <c r="B205" s="239"/>
      <c r="C205" s="240"/>
      <c r="D205" s="241" t="s">
        <v>272</v>
      </c>
      <c r="E205" s="242" t="s">
        <v>191</v>
      </c>
      <c r="F205" s="243" t="s">
        <v>394</v>
      </c>
      <c r="G205" s="240"/>
      <c r="H205" s="244">
        <v>72.484999999999999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272</v>
      </c>
      <c r="AU205" s="250" t="s">
        <v>96</v>
      </c>
      <c r="AV205" s="13" t="s">
        <v>96</v>
      </c>
      <c r="AW205" s="13" t="s">
        <v>42</v>
      </c>
      <c r="AX205" s="13" t="s">
        <v>93</v>
      </c>
      <c r="AY205" s="250" t="s">
        <v>264</v>
      </c>
    </row>
    <row r="206" s="2" customFormat="1" ht="37.8" customHeight="1">
      <c r="A206" s="40"/>
      <c r="B206" s="41"/>
      <c r="C206" s="225" t="s">
        <v>395</v>
      </c>
      <c r="D206" s="225" t="s">
        <v>266</v>
      </c>
      <c r="E206" s="226" t="s">
        <v>396</v>
      </c>
      <c r="F206" s="227" t="s">
        <v>397</v>
      </c>
      <c r="G206" s="228" t="s">
        <v>348</v>
      </c>
      <c r="H206" s="229">
        <v>289.94</v>
      </c>
      <c r="I206" s="230"/>
      <c r="J206" s="231">
        <f>ROUND(I206*H206,2)</f>
        <v>0</v>
      </c>
      <c r="K206" s="232"/>
      <c r="L206" s="46"/>
      <c r="M206" s="233" t="s">
        <v>1</v>
      </c>
      <c r="N206" s="234" t="s">
        <v>50</v>
      </c>
      <c r="O206" s="93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7" t="s">
        <v>270</v>
      </c>
      <c r="AT206" s="237" t="s">
        <v>266</v>
      </c>
      <c r="AU206" s="237" t="s">
        <v>96</v>
      </c>
      <c r="AY206" s="18" t="s">
        <v>264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8" t="s">
        <v>93</v>
      </c>
      <c r="BK206" s="238">
        <f>ROUND(I206*H206,2)</f>
        <v>0</v>
      </c>
      <c r="BL206" s="18" t="s">
        <v>270</v>
      </c>
      <c r="BM206" s="237" t="s">
        <v>398</v>
      </c>
    </row>
    <row r="207" s="16" customFormat="1">
      <c r="A207" s="16"/>
      <c r="B207" s="273"/>
      <c r="C207" s="274"/>
      <c r="D207" s="241" t="s">
        <v>272</v>
      </c>
      <c r="E207" s="275" t="s">
        <v>1</v>
      </c>
      <c r="F207" s="276" t="s">
        <v>391</v>
      </c>
      <c r="G207" s="274"/>
      <c r="H207" s="275" t="s">
        <v>1</v>
      </c>
      <c r="I207" s="277"/>
      <c r="J207" s="274"/>
      <c r="K207" s="274"/>
      <c r="L207" s="278"/>
      <c r="M207" s="279"/>
      <c r="N207" s="280"/>
      <c r="O207" s="280"/>
      <c r="P207" s="280"/>
      <c r="Q207" s="280"/>
      <c r="R207" s="280"/>
      <c r="S207" s="280"/>
      <c r="T207" s="28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2" t="s">
        <v>272</v>
      </c>
      <c r="AU207" s="282" t="s">
        <v>96</v>
      </c>
      <c r="AV207" s="16" t="s">
        <v>93</v>
      </c>
      <c r="AW207" s="16" t="s">
        <v>42</v>
      </c>
      <c r="AX207" s="16" t="s">
        <v>85</v>
      </c>
      <c r="AY207" s="282" t="s">
        <v>264</v>
      </c>
    </row>
    <row r="208" s="13" customFormat="1">
      <c r="A208" s="13"/>
      <c r="B208" s="239"/>
      <c r="C208" s="240"/>
      <c r="D208" s="241" t="s">
        <v>272</v>
      </c>
      <c r="E208" s="242" t="s">
        <v>1</v>
      </c>
      <c r="F208" s="243" t="s">
        <v>399</v>
      </c>
      <c r="G208" s="240"/>
      <c r="H208" s="244">
        <v>289.94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272</v>
      </c>
      <c r="AU208" s="250" t="s">
        <v>96</v>
      </c>
      <c r="AV208" s="13" t="s">
        <v>96</v>
      </c>
      <c r="AW208" s="13" t="s">
        <v>42</v>
      </c>
      <c r="AX208" s="13" t="s">
        <v>93</v>
      </c>
      <c r="AY208" s="250" t="s">
        <v>264</v>
      </c>
    </row>
    <row r="209" s="2" customFormat="1" ht="37.8" customHeight="1">
      <c r="A209" s="40"/>
      <c r="B209" s="41"/>
      <c r="C209" s="225" t="s">
        <v>7</v>
      </c>
      <c r="D209" s="225" t="s">
        <v>266</v>
      </c>
      <c r="E209" s="226" t="s">
        <v>400</v>
      </c>
      <c r="F209" s="227" t="s">
        <v>401</v>
      </c>
      <c r="G209" s="228" t="s">
        <v>348</v>
      </c>
      <c r="H209" s="229">
        <v>72.484999999999999</v>
      </c>
      <c r="I209" s="230"/>
      <c r="J209" s="231">
        <f>ROUND(I209*H209,2)</f>
        <v>0</v>
      </c>
      <c r="K209" s="232"/>
      <c r="L209" s="46"/>
      <c r="M209" s="233" t="s">
        <v>1</v>
      </c>
      <c r="N209" s="234" t="s">
        <v>50</v>
      </c>
      <c r="O209" s="93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7" t="s">
        <v>270</v>
      </c>
      <c r="AT209" s="237" t="s">
        <v>266</v>
      </c>
      <c r="AU209" s="237" t="s">
        <v>96</v>
      </c>
      <c r="AY209" s="18" t="s">
        <v>264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8" t="s">
        <v>93</v>
      </c>
      <c r="BK209" s="238">
        <f>ROUND(I209*H209,2)</f>
        <v>0</v>
      </c>
      <c r="BL209" s="18" t="s">
        <v>270</v>
      </c>
      <c r="BM209" s="237" t="s">
        <v>402</v>
      </c>
    </row>
    <row r="210" s="16" customFormat="1">
      <c r="A210" s="16"/>
      <c r="B210" s="273"/>
      <c r="C210" s="274"/>
      <c r="D210" s="241" t="s">
        <v>272</v>
      </c>
      <c r="E210" s="275" t="s">
        <v>1</v>
      </c>
      <c r="F210" s="276" t="s">
        <v>391</v>
      </c>
      <c r="G210" s="274"/>
      <c r="H210" s="275" t="s">
        <v>1</v>
      </c>
      <c r="I210" s="277"/>
      <c r="J210" s="274"/>
      <c r="K210" s="274"/>
      <c r="L210" s="278"/>
      <c r="M210" s="279"/>
      <c r="N210" s="280"/>
      <c r="O210" s="280"/>
      <c r="P210" s="280"/>
      <c r="Q210" s="280"/>
      <c r="R210" s="280"/>
      <c r="S210" s="280"/>
      <c r="T210" s="28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2" t="s">
        <v>272</v>
      </c>
      <c r="AU210" s="282" t="s">
        <v>96</v>
      </c>
      <c r="AV210" s="16" t="s">
        <v>93</v>
      </c>
      <c r="AW210" s="16" t="s">
        <v>42</v>
      </c>
      <c r="AX210" s="16" t="s">
        <v>85</v>
      </c>
      <c r="AY210" s="282" t="s">
        <v>264</v>
      </c>
    </row>
    <row r="211" s="13" customFormat="1">
      <c r="A211" s="13"/>
      <c r="B211" s="239"/>
      <c r="C211" s="240"/>
      <c r="D211" s="241" t="s">
        <v>272</v>
      </c>
      <c r="E211" s="242" t="s">
        <v>193</v>
      </c>
      <c r="F211" s="243" t="s">
        <v>403</v>
      </c>
      <c r="G211" s="240"/>
      <c r="H211" s="244">
        <v>72.484999999999999</v>
      </c>
      <c r="I211" s="245"/>
      <c r="J211" s="240"/>
      <c r="K211" s="240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272</v>
      </c>
      <c r="AU211" s="250" t="s">
        <v>96</v>
      </c>
      <c r="AV211" s="13" t="s">
        <v>96</v>
      </c>
      <c r="AW211" s="13" t="s">
        <v>42</v>
      </c>
      <c r="AX211" s="13" t="s">
        <v>93</v>
      </c>
      <c r="AY211" s="250" t="s">
        <v>264</v>
      </c>
    </row>
    <row r="212" s="2" customFormat="1" ht="37.8" customHeight="1">
      <c r="A212" s="40"/>
      <c r="B212" s="41"/>
      <c r="C212" s="225" t="s">
        <v>404</v>
      </c>
      <c r="D212" s="225" t="s">
        <v>266</v>
      </c>
      <c r="E212" s="226" t="s">
        <v>405</v>
      </c>
      <c r="F212" s="227" t="s">
        <v>406</v>
      </c>
      <c r="G212" s="228" t="s">
        <v>348</v>
      </c>
      <c r="H212" s="229">
        <v>289.94</v>
      </c>
      <c r="I212" s="230"/>
      <c r="J212" s="231">
        <f>ROUND(I212*H212,2)</f>
        <v>0</v>
      </c>
      <c r="K212" s="232"/>
      <c r="L212" s="46"/>
      <c r="M212" s="233" t="s">
        <v>1</v>
      </c>
      <c r="N212" s="234" t="s">
        <v>50</v>
      </c>
      <c r="O212" s="93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7" t="s">
        <v>270</v>
      </c>
      <c r="AT212" s="237" t="s">
        <v>266</v>
      </c>
      <c r="AU212" s="237" t="s">
        <v>96</v>
      </c>
      <c r="AY212" s="18" t="s">
        <v>264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8" t="s">
        <v>93</v>
      </c>
      <c r="BK212" s="238">
        <f>ROUND(I212*H212,2)</f>
        <v>0</v>
      </c>
      <c r="BL212" s="18" t="s">
        <v>270</v>
      </c>
      <c r="BM212" s="237" t="s">
        <v>407</v>
      </c>
    </row>
    <row r="213" s="16" customFormat="1">
      <c r="A213" s="16"/>
      <c r="B213" s="273"/>
      <c r="C213" s="274"/>
      <c r="D213" s="241" t="s">
        <v>272</v>
      </c>
      <c r="E213" s="275" t="s">
        <v>1</v>
      </c>
      <c r="F213" s="276" t="s">
        <v>391</v>
      </c>
      <c r="G213" s="274"/>
      <c r="H213" s="275" t="s">
        <v>1</v>
      </c>
      <c r="I213" s="277"/>
      <c r="J213" s="274"/>
      <c r="K213" s="274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272</v>
      </c>
      <c r="AU213" s="282" t="s">
        <v>96</v>
      </c>
      <c r="AV213" s="16" t="s">
        <v>93</v>
      </c>
      <c r="AW213" s="16" t="s">
        <v>42</v>
      </c>
      <c r="AX213" s="16" t="s">
        <v>85</v>
      </c>
      <c r="AY213" s="282" t="s">
        <v>264</v>
      </c>
    </row>
    <row r="214" s="13" customFormat="1">
      <c r="A214" s="13"/>
      <c r="B214" s="239"/>
      <c r="C214" s="240"/>
      <c r="D214" s="241" t="s">
        <v>272</v>
      </c>
      <c r="E214" s="242" t="s">
        <v>1</v>
      </c>
      <c r="F214" s="243" t="s">
        <v>408</v>
      </c>
      <c r="G214" s="240"/>
      <c r="H214" s="244">
        <v>289.94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272</v>
      </c>
      <c r="AU214" s="250" t="s">
        <v>96</v>
      </c>
      <c r="AV214" s="13" t="s">
        <v>96</v>
      </c>
      <c r="AW214" s="13" t="s">
        <v>42</v>
      </c>
      <c r="AX214" s="13" t="s">
        <v>93</v>
      </c>
      <c r="AY214" s="250" t="s">
        <v>264</v>
      </c>
    </row>
    <row r="215" s="2" customFormat="1" ht="24.15" customHeight="1">
      <c r="A215" s="40"/>
      <c r="B215" s="41"/>
      <c r="C215" s="225" t="s">
        <v>409</v>
      </c>
      <c r="D215" s="225" t="s">
        <v>266</v>
      </c>
      <c r="E215" s="226" t="s">
        <v>410</v>
      </c>
      <c r="F215" s="227" t="s">
        <v>411</v>
      </c>
      <c r="G215" s="228" t="s">
        <v>348</v>
      </c>
      <c r="H215" s="229">
        <v>29.161999999999999</v>
      </c>
      <c r="I215" s="230"/>
      <c r="J215" s="231">
        <f>ROUND(I215*H215,2)</f>
        <v>0</v>
      </c>
      <c r="K215" s="232"/>
      <c r="L215" s="46"/>
      <c r="M215" s="233" t="s">
        <v>1</v>
      </c>
      <c r="N215" s="234" t="s">
        <v>50</v>
      </c>
      <c r="O215" s="93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7" t="s">
        <v>270</v>
      </c>
      <c r="AT215" s="237" t="s">
        <v>266</v>
      </c>
      <c r="AU215" s="237" t="s">
        <v>96</v>
      </c>
      <c r="AY215" s="18" t="s">
        <v>264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8" t="s">
        <v>93</v>
      </c>
      <c r="BK215" s="238">
        <f>ROUND(I215*H215,2)</f>
        <v>0</v>
      </c>
      <c r="BL215" s="18" t="s">
        <v>270</v>
      </c>
      <c r="BM215" s="237" t="s">
        <v>412</v>
      </c>
    </row>
    <row r="216" s="13" customFormat="1">
      <c r="A216" s="13"/>
      <c r="B216" s="239"/>
      <c r="C216" s="240"/>
      <c r="D216" s="241" t="s">
        <v>272</v>
      </c>
      <c r="E216" s="242" t="s">
        <v>219</v>
      </c>
      <c r="F216" s="243" t="s">
        <v>413</v>
      </c>
      <c r="G216" s="240"/>
      <c r="H216" s="244">
        <v>29.161999999999999</v>
      </c>
      <c r="I216" s="245"/>
      <c r="J216" s="240"/>
      <c r="K216" s="240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272</v>
      </c>
      <c r="AU216" s="250" t="s">
        <v>96</v>
      </c>
      <c r="AV216" s="13" t="s">
        <v>96</v>
      </c>
      <c r="AW216" s="13" t="s">
        <v>42</v>
      </c>
      <c r="AX216" s="13" t="s">
        <v>93</v>
      </c>
      <c r="AY216" s="250" t="s">
        <v>264</v>
      </c>
    </row>
    <row r="217" s="2" customFormat="1" ht="24.15" customHeight="1">
      <c r="A217" s="40"/>
      <c r="B217" s="41"/>
      <c r="C217" s="225" t="s">
        <v>414</v>
      </c>
      <c r="D217" s="225" t="s">
        <v>266</v>
      </c>
      <c r="E217" s="226" t="s">
        <v>415</v>
      </c>
      <c r="F217" s="227" t="s">
        <v>416</v>
      </c>
      <c r="G217" s="228" t="s">
        <v>348</v>
      </c>
      <c r="H217" s="229">
        <v>29.161999999999999</v>
      </c>
      <c r="I217" s="230"/>
      <c r="J217" s="231">
        <f>ROUND(I217*H217,2)</f>
        <v>0</v>
      </c>
      <c r="K217" s="232"/>
      <c r="L217" s="46"/>
      <c r="M217" s="233" t="s">
        <v>1</v>
      </c>
      <c r="N217" s="234" t="s">
        <v>50</v>
      </c>
      <c r="O217" s="93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7" t="s">
        <v>270</v>
      </c>
      <c r="AT217" s="237" t="s">
        <v>266</v>
      </c>
      <c r="AU217" s="237" t="s">
        <v>96</v>
      </c>
      <c r="AY217" s="18" t="s">
        <v>264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8" t="s">
        <v>93</v>
      </c>
      <c r="BK217" s="238">
        <f>ROUND(I217*H217,2)</f>
        <v>0</v>
      </c>
      <c r="BL217" s="18" t="s">
        <v>270</v>
      </c>
      <c r="BM217" s="237" t="s">
        <v>417</v>
      </c>
    </row>
    <row r="218" s="13" customFormat="1">
      <c r="A218" s="13"/>
      <c r="B218" s="239"/>
      <c r="C218" s="240"/>
      <c r="D218" s="241" t="s">
        <v>272</v>
      </c>
      <c r="E218" s="242" t="s">
        <v>221</v>
      </c>
      <c r="F218" s="243" t="s">
        <v>413</v>
      </c>
      <c r="G218" s="240"/>
      <c r="H218" s="244">
        <v>29.161999999999999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272</v>
      </c>
      <c r="AU218" s="250" t="s">
        <v>96</v>
      </c>
      <c r="AV218" s="13" t="s">
        <v>96</v>
      </c>
      <c r="AW218" s="13" t="s">
        <v>42</v>
      </c>
      <c r="AX218" s="13" t="s">
        <v>93</v>
      </c>
      <c r="AY218" s="250" t="s">
        <v>264</v>
      </c>
    </row>
    <row r="219" s="2" customFormat="1" ht="24.15" customHeight="1">
      <c r="A219" s="40"/>
      <c r="B219" s="41"/>
      <c r="C219" s="225" t="s">
        <v>418</v>
      </c>
      <c r="D219" s="225" t="s">
        <v>266</v>
      </c>
      <c r="E219" s="226" t="s">
        <v>419</v>
      </c>
      <c r="F219" s="227" t="s">
        <v>420</v>
      </c>
      <c r="G219" s="228" t="s">
        <v>348</v>
      </c>
      <c r="H219" s="229">
        <v>58.323999999999998</v>
      </c>
      <c r="I219" s="230"/>
      <c r="J219" s="231">
        <f>ROUND(I219*H219,2)</f>
        <v>0</v>
      </c>
      <c r="K219" s="232"/>
      <c r="L219" s="46"/>
      <c r="M219" s="233" t="s">
        <v>1</v>
      </c>
      <c r="N219" s="234" t="s">
        <v>50</v>
      </c>
      <c r="O219" s="93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7" t="s">
        <v>270</v>
      </c>
      <c r="AT219" s="237" t="s">
        <v>266</v>
      </c>
      <c r="AU219" s="237" t="s">
        <v>96</v>
      </c>
      <c r="AY219" s="18" t="s">
        <v>264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8" t="s">
        <v>93</v>
      </c>
      <c r="BK219" s="238">
        <f>ROUND(I219*H219,2)</f>
        <v>0</v>
      </c>
      <c r="BL219" s="18" t="s">
        <v>270</v>
      </c>
      <c r="BM219" s="237" t="s">
        <v>421</v>
      </c>
    </row>
    <row r="220" s="13" customFormat="1">
      <c r="A220" s="13"/>
      <c r="B220" s="239"/>
      <c r="C220" s="240"/>
      <c r="D220" s="241" t="s">
        <v>272</v>
      </c>
      <c r="E220" s="242" t="s">
        <v>1</v>
      </c>
      <c r="F220" s="243" t="s">
        <v>422</v>
      </c>
      <c r="G220" s="240"/>
      <c r="H220" s="244">
        <v>58.323999999999998</v>
      </c>
      <c r="I220" s="245"/>
      <c r="J220" s="240"/>
      <c r="K220" s="240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272</v>
      </c>
      <c r="AU220" s="250" t="s">
        <v>96</v>
      </c>
      <c r="AV220" s="13" t="s">
        <v>96</v>
      </c>
      <c r="AW220" s="13" t="s">
        <v>42</v>
      </c>
      <c r="AX220" s="13" t="s">
        <v>93</v>
      </c>
      <c r="AY220" s="250" t="s">
        <v>264</v>
      </c>
    </row>
    <row r="221" s="2" customFormat="1" ht="24.15" customHeight="1">
      <c r="A221" s="40"/>
      <c r="B221" s="41"/>
      <c r="C221" s="225" t="s">
        <v>423</v>
      </c>
      <c r="D221" s="225" t="s">
        <v>266</v>
      </c>
      <c r="E221" s="226" t="s">
        <v>424</v>
      </c>
      <c r="F221" s="227" t="s">
        <v>425</v>
      </c>
      <c r="G221" s="228" t="s">
        <v>426</v>
      </c>
      <c r="H221" s="229">
        <v>289.94</v>
      </c>
      <c r="I221" s="230"/>
      <c r="J221" s="231">
        <f>ROUND(I221*H221,2)</f>
        <v>0</v>
      </c>
      <c r="K221" s="232"/>
      <c r="L221" s="46"/>
      <c r="M221" s="233" t="s">
        <v>1</v>
      </c>
      <c r="N221" s="234" t="s">
        <v>50</v>
      </c>
      <c r="O221" s="93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7" t="s">
        <v>270</v>
      </c>
      <c r="AT221" s="237" t="s">
        <v>266</v>
      </c>
      <c r="AU221" s="237" t="s">
        <v>96</v>
      </c>
      <c r="AY221" s="18" t="s">
        <v>264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8" t="s">
        <v>93</v>
      </c>
      <c r="BK221" s="238">
        <f>ROUND(I221*H221,2)</f>
        <v>0</v>
      </c>
      <c r="BL221" s="18" t="s">
        <v>270</v>
      </c>
      <c r="BM221" s="237" t="s">
        <v>427</v>
      </c>
    </row>
    <row r="222" s="13" customFormat="1">
      <c r="A222" s="13"/>
      <c r="B222" s="239"/>
      <c r="C222" s="240"/>
      <c r="D222" s="241" t="s">
        <v>272</v>
      </c>
      <c r="E222" s="242" t="s">
        <v>194</v>
      </c>
      <c r="F222" s="243" t="s">
        <v>428</v>
      </c>
      <c r="G222" s="240"/>
      <c r="H222" s="244">
        <v>144.97</v>
      </c>
      <c r="I222" s="245"/>
      <c r="J222" s="240"/>
      <c r="K222" s="240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272</v>
      </c>
      <c r="AU222" s="250" t="s">
        <v>96</v>
      </c>
      <c r="AV222" s="13" t="s">
        <v>96</v>
      </c>
      <c r="AW222" s="13" t="s">
        <v>42</v>
      </c>
      <c r="AX222" s="13" t="s">
        <v>85</v>
      </c>
      <c r="AY222" s="250" t="s">
        <v>264</v>
      </c>
    </row>
    <row r="223" s="13" customFormat="1">
      <c r="A223" s="13"/>
      <c r="B223" s="239"/>
      <c r="C223" s="240"/>
      <c r="D223" s="241" t="s">
        <v>272</v>
      </c>
      <c r="E223" s="242" t="s">
        <v>1</v>
      </c>
      <c r="F223" s="243" t="s">
        <v>429</v>
      </c>
      <c r="G223" s="240"/>
      <c r="H223" s="244">
        <v>289.94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272</v>
      </c>
      <c r="AU223" s="250" t="s">
        <v>96</v>
      </c>
      <c r="AV223" s="13" t="s">
        <v>96</v>
      </c>
      <c r="AW223" s="13" t="s">
        <v>42</v>
      </c>
      <c r="AX223" s="13" t="s">
        <v>93</v>
      </c>
      <c r="AY223" s="250" t="s">
        <v>264</v>
      </c>
    </row>
    <row r="224" s="2" customFormat="1" ht="16.5" customHeight="1">
      <c r="A224" s="40"/>
      <c r="B224" s="41"/>
      <c r="C224" s="225" t="s">
        <v>430</v>
      </c>
      <c r="D224" s="225" t="s">
        <v>266</v>
      </c>
      <c r="E224" s="226" t="s">
        <v>431</v>
      </c>
      <c r="F224" s="227" t="s">
        <v>432</v>
      </c>
      <c r="G224" s="228" t="s">
        <v>348</v>
      </c>
      <c r="H224" s="229">
        <v>144.97</v>
      </c>
      <c r="I224" s="230"/>
      <c r="J224" s="231">
        <f>ROUND(I224*H224,2)</f>
        <v>0</v>
      </c>
      <c r="K224" s="232"/>
      <c r="L224" s="46"/>
      <c r="M224" s="233" t="s">
        <v>1</v>
      </c>
      <c r="N224" s="234" t="s">
        <v>50</v>
      </c>
      <c r="O224" s="93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7" t="s">
        <v>270</v>
      </c>
      <c r="AT224" s="237" t="s">
        <v>266</v>
      </c>
      <c r="AU224" s="237" t="s">
        <v>96</v>
      </c>
      <c r="AY224" s="18" t="s">
        <v>264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8" t="s">
        <v>93</v>
      </c>
      <c r="BK224" s="238">
        <f>ROUND(I224*H224,2)</f>
        <v>0</v>
      </c>
      <c r="BL224" s="18" t="s">
        <v>270</v>
      </c>
      <c r="BM224" s="237" t="s">
        <v>433</v>
      </c>
    </row>
    <row r="225" s="13" customFormat="1">
      <c r="A225" s="13"/>
      <c r="B225" s="239"/>
      <c r="C225" s="240"/>
      <c r="D225" s="241" t="s">
        <v>272</v>
      </c>
      <c r="E225" s="242" t="s">
        <v>1</v>
      </c>
      <c r="F225" s="243" t="s">
        <v>194</v>
      </c>
      <c r="G225" s="240"/>
      <c r="H225" s="244">
        <v>144.97</v>
      </c>
      <c r="I225" s="245"/>
      <c r="J225" s="240"/>
      <c r="K225" s="240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272</v>
      </c>
      <c r="AU225" s="250" t="s">
        <v>96</v>
      </c>
      <c r="AV225" s="13" t="s">
        <v>96</v>
      </c>
      <c r="AW225" s="13" t="s">
        <v>42</v>
      </c>
      <c r="AX225" s="13" t="s">
        <v>93</v>
      </c>
      <c r="AY225" s="250" t="s">
        <v>264</v>
      </c>
    </row>
    <row r="226" s="2" customFormat="1" ht="24.15" customHeight="1">
      <c r="A226" s="40"/>
      <c r="B226" s="41"/>
      <c r="C226" s="225" t="s">
        <v>434</v>
      </c>
      <c r="D226" s="225" t="s">
        <v>266</v>
      </c>
      <c r="E226" s="226" t="s">
        <v>435</v>
      </c>
      <c r="F226" s="227" t="s">
        <v>436</v>
      </c>
      <c r="G226" s="228" t="s">
        <v>348</v>
      </c>
      <c r="H226" s="229">
        <v>149.66999999999999</v>
      </c>
      <c r="I226" s="230"/>
      <c r="J226" s="231">
        <f>ROUND(I226*H226,2)</f>
        <v>0</v>
      </c>
      <c r="K226" s="232"/>
      <c r="L226" s="46"/>
      <c r="M226" s="233" t="s">
        <v>1</v>
      </c>
      <c r="N226" s="234" t="s">
        <v>50</v>
      </c>
      <c r="O226" s="93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7" t="s">
        <v>270</v>
      </c>
      <c r="AT226" s="237" t="s">
        <v>266</v>
      </c>
      <c r="AU226" s="237" t="s">
        <v>96</v>
      </c>
      <c r="AY226" s="18" t="s">
        <v>264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8" t="s">
        <v>93</v>
      </c>
      <c r="BK226" s="238">
        <f>ROUND(I226*H226,2)</f>
        <v>0</v>
      </c>
      <c r="BL226" s="18" t="s">
        <v>270</v>
      </c>
      <c r="BM226" s="237" t="s">
        <v>437</v>
      </c>
    </row>
    <row r="227" s="13" customFormat="1">
      <c r="A227" s="13"/>
      <c r="B227" s="239"/>
      <c r="C227" s="240"/>
      <c r="D227" s="241" t="s">
        <v>272</v>
      </c>
      <c r="E227" s="242" t="s">
        <v>196</v>
      </c>
      <c r="F227" s="243" t="s">
        <v>438</v>
      </c>
      <c r="G227" s="240"/>
      <c r="H227" s="244">
        <v>86.620000000000005</v>
      </c>
      <c r="I227" s="245"/>
      <c r="J227" s="240"/>
      <c r="K227" s="240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272</v>
      </c>
      <c r="AU227" s="250" t="s">
        <v>96</v>
      </c>
      <c r="AV227" s="13" t="s">
        <v>96</v>
      </c>
      <c r="AW227" s="13" t="s">
        <v>42</v>
      </c>
      <c r="AX227" s="13" t="s">
        <v>85</v>
      </c>
      <c r="AY227" s="250" t="s">
        <v>264</v>
      </c>
    </row>
    <row r="228" s="13" customFormat="1">
      <c r="A228" s="13"/>
      <c r="B228" s="239"/>
      <c r="C228" s="240"/>
      <c r="D228" s="241" t="s">
        <v>272</v>
      </c>
      <c r="E228" s="242" t="s">
        <v>217</v>
      </c>
      <c r="F228" s="243" t="s">
        <v>439</v>
      </c>
      <c r="G228" s="240"/>
      <c r="H228" s="244">
        <v>58.323999999999998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272</v>
      </c>
      <c r="AU228" s="250" t="s">
        <v>96</v>
      </c>
      <c r="AV228" s="13" t="s">
        <v>96</v>
      </c>
      <c r="AW228" s="13" t="s">
        <v>42</v>
      </c>
      <c r="AX228" s="13" t="s">
        <v>85</v>
      </c>
      <c r="AY228" s="250" t="s">
        <v>264</v>
      </c>
    </row>
    <row r="229" s="13" customFormat="1">
      <c r="A229" s="13"/>
      <c r="B229" s="239"/>
      <c r="C229" s="240"/>
      <c r="D229" s="241" t="s">
        <v>272</v>
      </c>
      <c r="E229" s="242" t="s">
        <v>440</v>
      </c>
      <c r="F229" s="243" t="s">
        <v>441</v>
      </c>
      <c r="G229" s="240"/>
      <c r="H229" s="244">
        <v>4.726</v>
      </c>
      <c r="I229" s="245"/>
      <c r="J229" s="240"/>
      <c r="K229" s="240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272</v>
      </c>
      <c r="AU229" s="250" t="s">
        <v>96</v>
      </c>
      <c r="AV229" s="13" t="s">
        <v>96</v>
      </c>
      <c r="AW229" s="13" t="s">
        <v>42</v>
      </c>
      <c r="AX229" s="13" t="s">
        <v>85</v>
      </c>
      <c r="AY229" s="250" t="s">
        <v>264</v>
      </c>
    </row>
    <row r="230" s="14" customFormat="1">
      <c r="A230" s="14"/>
      <c r="B230" s="251"/>
      <c r="C230" s="252"/>
      <c r="D230" s="241" t="s">
        <v>272</v>
      </c>
      <c r="E230" s="253" t="s">
        <v>442</v>
      </c>
      <c r="F230" s="254" t="s">
        <v>281</v>
      </c>
      <c r="G230" s="252"/>
      <c r="H230" s="255">
        <v>149.66999999999999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1" t="s">
        <v>272</v>
      </c>
      <c r="AU230" s="261" t="s">
        <v>96</v>
      </c>
      <c r="AV230" s="14" t="s">
        <v>282</v>
      </c>
      <c r="AW230" s="14" t="s">
        <v>42</v>
      </c>
      <c r="AX230" s="14" t="s">
        <v>85</v>
      </c>
      <c r="AY230" s="261" t="s">
        <v>264</v>
      </c>
    </row>
    <row r="231" s="15" customFormat="1">
      <c r="A231" s="15"/>
      <c r="B231" s="262"/>
      <c r="C231" s="263"/>
      <c r="D231" s="241" t="s">
        <v>272</v>
      </c>
      <c r="E231" s="264" t="s">
        <v>443</v>
      </c>
      <c r="F231" s="265" t="s">
        <v>344</v>
      </c>
      <c r="G231" s="263"/>
      <c r="H231" s="266">
        <v>149.66999999999999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2" t="s">
        <v>272</v>
      </c>
      <c r="AU231" s="272" t="s">
        <v>96</v>
      </c>
      <c r="AV231" s="15" t="s">
        <v>270</v>
      </c>
      <c r="AW231" s="15" t="s">
        <v>42</v>
      </c>
      <c r="AX231" s="15" t="s">
        <v>93</v>
      </c>
      <c r="AY231" s="272" t="s">
        <v>264</v>
      </c>
    </row>
    <row r="232" s="2" customFormat="1" ht="16.5" customHeight="1">
      <c r="A232" s="40"/>
      <c r="B232" s="41"/>
      <c r="C232" s="283" t="s">
        <v>444</v>
      </c>
      <c r="D232" s="283" t="s">
        <v>445</v>
      </c>
      <c r="E232" s="284" t="s">
        <v>446</v>
      </c>
      <c r="F232" s="285" t="s">
        <v>447</v>
      </c>
      <c r="G232" s="286" t="s">
        <v>426</v>
      </c>
      <c r="H232" s="287">
        <v>173.24000000000001</v>
      </c>
      <c r="I232" s="288"/>
      <c r="J232" s="289">
        <f>ROUND(I232*H232,2)</f>
        <v>0</v>
      </c>
      <c r="K232" s="290"/>
      <c r="L232" s="291"/>
      <c r="M232" s="292" t="s">
        <v>1</v>
      </c>
      <c r="N232" s="293" t="s">
        <v>50</v>
      </c>
      <c r="O232" s="93"/>
      <c r="P232" s="235">
        <f>O232*H232</f>
        <v>0</v>
      </c>
      <c r="Q232" s="235">
        <v>1</v>
      </c>
      <c r="R232" s="235">
        <f>Q232*H232</f>
        <v>173.24000000000001</v>
      </c>
      <c r="S232" s="235">
        <v>0</v>
      </c>
      <c r="T232" s="23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7" t="s">
        <v>321</v>
      </c>
      <c r="AT232" s="237" t="s">
        <v>445</v>
      </c>
      <c r="AU232" s="237" t="s">
        <v>96</v>
      </c>
      <c r="AY232" s="18" t="s">
        <v>264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8" t="s">
        <v>93</v>
      </c>
      <c r="BK232" s="238">
        <f>ROUND(I232*H232,2)</f>
        <v>0</v>
      </c>
      <c r="BL232" s="18" t="s">
        <v>270</v>
      </c>
      <c r="BM232" s="237" t="s">
        <v>448</v>
      </c>
    </row>
    <row r="233" s="16" customFormat="1">
      <c r="A233" s="16"/>
      <c r="B233" s="273"/>
      <c r="C233" s="274"/>
      <c r="D233" s="241" t="s">
        <v>272</v>
      </c>
      <c r="E233" s="275" t="s">
        <v>1</v>
      </c>
      <c r="F233" s="276" t="s">
        <v>449</v>
      </c>
      <c r="G233" s="274"/>
      <c r="H233" s="275" t="s">
        <v>1</v>
      </c>
      <c r="I233" s="277"/>
      <c r="J233" s="274"/>
      <c r="K233" s="274"/>
      <c r="L233" s="278"/>
      <c r="M233" s="279"/>
      <c r="N233" s="280"/>
      <c r="O233" s="280"/>
      <c r="P233" s="280"/>
      <c r="Q233" s="280"/>
      <c r="R233" s="280"/>
      <c r="S233" s="280"/>
      <c r="T233" s="281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82" t="s">
        <v>272</v>
      </c>
      <c r="AU233" s="282" t="s">
        <v>96</v>
      </c>
      <c r="AV233" s="16" t="s">
        <v>93</v>
      </c>
      <c r="AW233" s="16" t="s">
        <v>42</v>
      </c>
      <c r="AX233" s="16" t="s">
        <v>85</v>
      </c>
      <c r="AY233" s="282" t="s">
        <v>264</v>
      </c>
    </row>
    <row r="234" s="13" customFormat="1">
      <c r="A234" s="13"/>
      <c r="B234" s="239"/>
      <c r="C234" s="240"/>
      <c r="D234" s="241" t="s">
        <v>272</v>
      </c>
      <c r="E234" s="242" t="s">
        <v>1</v>
      </c>
      <c r="F234" s="243" t="s">
        <v>450</v>
      </c>
      <c r="G234" s="240"/>
      <c r="H234" s="244">
        <v>173.24000000000001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272</v>
      </c>
      <c r="AU234" s="250" t="s">
        <v>96</v>
      </c>
      <c r="AV234" s="13" t="s">
        <v>96</v>
      </c>
      <c r="AW234" s="13" t="s">
        <v>42</v>
      </c>
      <c r="AX234" s="13" t="s">
        <v>93</v>
      </c>
      <c r="AY234" s="250" t="s">
        <v>264</v>
      </c>
    </row>
    <row r="235" s="2" customFormat="1" ht="24.15" customHeight="1">
      <c r="A235" s="40"/>
      <c r="B235" s="41"/>
      <c r="C235" s="225" t="s">
        <v>451</v>
      </c>
      <c r="D235" s="225" t="s">
        <v>266</v>
      </c>
      <c r="E235" s="226" t="s">
        <v>452</v>
      </c>
      <c r="F235" s="227" t="s">
        <v>453</v>
      </c>
      <c r="G235" s="228" t="s">
        <v>348</v>
      </c>
      <c r="H235" s="229">
        <v>79.989000000000004</v>
      </c>
      <c r="I235" s="230"/>
      <c r="J235" s="231">
        <f>ROUND(I235*H235,2)</f>
        <v>0</v>
      </c>
      <c r="K235" s="232"/>
      <c r="L235" s="46"/>
      <c r="M235" s="233" t="s">
        <v>1</v>
      </c>
      <c r="N235" s="234" t="s">
        <v>50</v>
      </c>
      <c r="O235" s="93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7" t="s">
        <v>270</v>
      </c>
      <c r="AT235" s="237" t="s">
        <v>266</v>
      </c>
      <c r="AU235" s="237" t="s">
        <v>96</v>
      </c>
      <c r="AY235" s="18" t="s">
        <v>264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8" t="s">
        <v>93</v>
      </c>
      <c r="BK235" s="238">
        <f>ROUND(I235*H235,2)</f>
        <v>0</v>
      </c>
      <c r="BL235" s="18" t="s">
        <v>270</v>
      </c>
      <c r="BM235" s="237" t="s">
        <v>454</v>
      </c>
    </row>
    <row r="236" s="13" customFormat="1">
      <c r="A236" s="13"/>
      <c r="B236" s="239"/>
      <c r="C236" s="240"/>
      <c r="D236" s="241" t="s">
        <v>272</v>
      </c>
      <c r="E236" s="242" t="s">
        <v>198</v>
      </c>
      <c r="F236" s="243" t="s">
        <v>455</v>
      </c>
      <c r="G236" s="240"/>
      <c r="H236" s="244">
        <v>79.989000000000004</v>
      </c>
      <c r="I236" s="245"/>
      <c r="J236" s="240"/>
      <c r="K236" s="240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272</v>
      </c>
      <c r="AU236" s="250" t="s">
        <v>96</v>
      </c>
      <c r="AV236" s="13" t="s">
        <v>96</v>
      </c>
      <c r="AW236" s="13" t="s">
        <v>42</v>
      </c>
      <c r="AX236" s="13" t="s">
        <v>93</v>
      </c>
      <c r="AY236" s="250" t="s">
        <v>264</v>
      </c>
    </row>
    <row r="237" s="2" customFormat="1" ht="16.5" customHeight="1">
      <c r="A237" s="40"/>
      <c r="B237" s="41"/>
      <c r="C237" s="283" t="s">
        <v>456</v>
      </c>
      <c r="D237" s="283" t="s">
        <v>445</v>
      </c>
      <c r="E237" s="284" t="s">
        <v>457</v>
      </c>
      <c r="F237" s="285" t="s">
        <v>458</v>
      </c>
      <c r="G237" s="286" t="s">
        <v>426</v>
      </c>
      <c r="H237" s="287">
        <v>159.97800000000001</v>
      </c>
      <c r="I237" s="288"/>
      <c r="J237" s="289">
        <f>ROUND(I237*H237,2)</f>
        <v>0</v>
      </c>
      <c r="K237" s="290"/>
      <c r="L237" s="291"/>
      <c r="M237" s="292" t="s">
        <v>1</v>
      </c>
      <c r="N237" s="293" t="s">
        <v>50</v>
      </c>
      <c r="O237" s="93"/>
      <c r="P237" s="235">
        <f>O237*H237</f>
        <v>0</v>
      </c>
      <c r="Q237" s="235">
        <v>1</v>
      </c>
      <c r="R237" s="235">
        <f>Q237*H237</f>
        <v>159.97800000000001</v>
      </c>
      <c r="S237" s="235">
        <v>0</v>
      </c>
      <c r="T237" s="23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7" t="s">
        <v>321</v>
      </c>
      <c r="AT237" s="237" t="s">
        <v>445</v>
      </c>
      <c r="AU237" s="237" t="s">
        <v>96</v>
      </c>
      <c r="AY237" s="18" t="s">
        <v>264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8" t="s">
        <v>93</v>
      </c>
      <c r="BK237" s="238">
        <f>ROUND(I237*H237,2)</f>
        <v>0</v>
      </c>
      <c r="BL237" s="18" t="s">
        <v>270</v>
      </c>
      <c r="BM237" s="237" t="s">
        <v>459</v>
      </c>
    </row>
    <row r="238" s="13" customFormat="1">
      <c r="A238" s="13"/>
      <c r="B238" s="239"/>
      <c r="C238" s="240"/>
      <c r="D238" s="241" t="s">
        <v>272</v>
      </c>
      <c r="E238" s="242" t="s">
        <v>1</v>
      </c>
      <c r="F238" s="243" t="s">
        <v>460</v>
      </c>
      <c r="G238" s="240"/>
      <c r="H238" s="244">
        <v>159.97800000000001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272</v>
      </c>
      <c r="AU238" s="250" t="s">
        <v>96</v>
      </c>
      <c r="AV238" s="13" t="s">
        <v>96</v>
      </c>
      <c r="AW238" s="13" t="s">
        <v>42</v>
      </c>
      <c r="AX238" s="13" t="s">
        <v>93</v>
      </c>
      <c r="AY238" s="250" t="s">
        <v>264</v>
      </c>
    </row>
    <row r="239" s="2" customFormat="1" ht="24.15" customHeight="1">
      <c r="A239" s="40"/>
      <c r="B239" s="41"/>
      <c r="C239" s="225" t="s">
        <v>461</v>
      </c>
      <c r="D239" s="225" t="s">
        <v>266</v>
      </c>
      <c r="E239" s="226" t="s">
        <v>462</v>
      </c>
      <c r="F239" s="227" t="s">
        <v>463</v>
      </c>
      <c r="G239" s="228" t="s">
        <v>269</v>
      </c>
      <c r="H239" s="229">
        <v>26.247</v>
      </c>
      <c r="I239" s="230"/>
      <c r="J239" s="231">
        <f>ROUND(I239*H239,2)</f>
        <v>0</v>
      </c>
      <c r="K239" s="232"/>
      <c r="L239" s="46"/>
      <c r="M239" s="233" t="s">
        <v>1</v>
      </c>
      <c r="N239" s="234" t="s">
        <v>50</v>
      </c>
      <c r="O239" s="93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7" t="s">
        <v>270</v>
      </c>
      <c r="AT239" s="237" t="s">
        <v>266</v>
      </c>
      <c r="AU239" s="237" t="s">
        <v>96</v>
      </c>
      <c r="AY239" s="18" t="s">
        <v>264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8" t="s">
        <v>93</v>
      </c>
      <c r="BK239" s="238">
        <f>ROUND(I239*H239,2)</f>
        <v>0</v>
      </c>
      <c r="BL239" s="18" t="s">
        <v>270</v>
      </c>
      <c r="BM239" s="237" t="s">
        <v>464</v>
      </c>
    </row>
    <row r="240" s="13" customFormat="1">
      <c r="A240" s="13"/>
      <c r="B240" s="239"/>
      <c r="C240" s="240"/>
      <c r="D240" s="241" t="s">
        <v>272</v>
      </c>
      <c r="E240" s="242" t="s">
        <v>1</v>
      </c>
      <c r="F240" s="243" t="s">
        <v>174</v>
      </c>
      <c r="G240" s="240"/>
      <c r="H240" s="244">
        <v>26.247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272</v>
      </c>
      <c r="AU240" s="250" t="s">
        <v>96</v>
      </c>
      <c r="AV240" s="13" t="s">
        <v>96</v>
      </c>
      <c r="AW240" s="13" t="s">
        <v>42</v>
      </c>
      <c r="AX240" s="13" t="s">
        <v>93</v>
      </c>
      <c r="AY240" s="250" t="s">
        <v>264</v>
      </c>
    </row>
    <row r="241" s="2" customFormat="1" ht="24.15" customHeight="1">
      <c r="A241" s="40"/>
      <c r="B241" s="41"/>
      <c r="C241" s="225" t="s">
        <v>465</v>
      </c>
      <c r="D241" s="225" t="s">
        <v>266</v>
      </c>
      <c r="E241" s="226" t="s">
        <v>466</v>
      </c>
      <c r="F241" s="227" t="s">
        <v>467</v>
      </c>
      <c r="G241" s="228" t="s">
        <v>269</v>
      </c>
      <c r="H241" s="229">
        <v>26.247</v>
      </c>
      <c r="I241" s="230"/>
      <c r="J241" s="231">
        <f>ROUND(I241*H241,2)</f>
        <v>0</v>
      </c>
      <c r="K241" s="232"/>
      <c r="L241" s="46"/>
      <c r="M241" s="233" t="s">
        <v>1</v>
      </c>
      <c r="N241" s="234" t="s">
        <v>50</v>
      </c>
      <c r="O241" s="93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7" t="s">
        <v>270</v>
      </c>
      <c r="AT241" s="237" t="s">
        <v>266</v>
      </c>
      <c r="AU241" s="237" t="s">
        <v>96</v>
      </c>
      <c r="AY241" s="18" t="s">
        <v>264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8" t="s">
        <v>93</v>
      </c>
      <c r="BK241" s="238">
        <f>ROUND(I241*H241,2)</f>
        <v>0</v>
      </c>
      <c r="BL241" s="18" t="s">
        <v>270</v>
      </c>
      <c r="BM241" s="237" t="s">
        <v>468</v>
      </c>
    </row>
    <row r="242" s="13" customFormat="1">
      <c r="A242" s="13"/>
      <c r="B242" s="239"/>
      <c r="C242" s="240"/>
      <c r="D242" s="241" t="s">
        <v>272</v>
      </c>
      <c r="E242" s="242" t="s">
        <v>1</v>
      </c>
      <c r="F242" s="243" t="s">
        <v>174</v>
      </c>
      <c r="G242" s="240"/>
      <c r="H242" s="244">
        <v>26.247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272</v>
      </c>
      <c r="AU242" s="250" t="s">
        <v>96</v>
      </c>
      <c r="AV242" s="13" t="s">
        <v>96</v>
      </c>
      <c r="AW242" s="13" t="s">
        <v>42</v>
      </c>
      <c r="AX242" s="13" t="s">
        <v>93</v>
      </c>
      <c r="AY242" s="250" t="s">
        <v>264</v>
      </c>
    </row>
    <row r="243" s="2" customFormat="1" ht="16.5" customHeight="1">
      <c r="A243" s="40"/>
      <c r="B243" s="41"/>
      <c r="C243" s="283" t="s">
        <v>469</v>
      </c>
      <c r="D243" s="283" t="s">
        <v>445</v>
      </c>
      <c r="E243" s="284" t="s">
        <v>470</v>
      </c>
      <c r="F243" s="285" t="s">
        <v>471</v>
      </c>
      <c r="G243" s="286" t="s">
        <v>472</v>
      </c>
      <c r="H243" s="287">
        <v>0.39400000000000002</v>
      </c>
      <c r="I243" s="288"/>
      <c r="J243" s="289">
        <f>ROUND(I243*H243,2)</f>
        <v>0</v>
      </c>
      <c r="K243" s="290"/>
      <c r="L243" s="291"/>
      <c r="M243" s="292" t="s">
        <v>1</v>
      </c>
      <c r="N243" s="293" t="s">
        <v>50</v>
      </c>
      <c r="O243" s="93"/>
      <c r="P243" s="235">
        <f>O243*H243</f>
        <v>0</v>
      </c>
      <c r="Q243" s="235">
        <v>0.001</v>
      </c>
      <c r="R243" s="235">
        <f>Q243*H243</f>
        <v>0.00039400000000000004</v>
      </c>
      <c r="S243" s="235">
        <v>0</v>
      </c>
      <c r="T243" s="23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7" t="s">
        <v>321</v>
      </c>
      <c r="AT243" s="237" t="s">
        <v>445</v>
      </c>
      <c r="AU243" s="237" t="s">
        <v>96</v>
      </c>
      <c r="AY243" s="18" t="s">
        <v>264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8" t="s">
        <v>93</v>
      </c>
      <c r="BK243" s="238">
        <f>ROUND(I243*H243,2)</f>
        <v>0</v>
      </c>
      <c r="BL243" s="18" t="s">
        <v>270</v>
      </c>
      <c r="BM243" s="237" t="s">
        <v>473</v>
      </c>
    </row>
    <row r="244" s="13" customFormat="1">
      <c r="A244" s="13"/>
      <c r="B244" s="239"/>
      <c r="C244" s="240"/>
      <c r="D244" s="241" t="s">
        <v>272</v>
      </c>
      <c r="E244" s="242" t="s">
        <v>1</v>
      </c>
      <c r="F244" s="243" t="s">
        <v>474</v>
      </c>
      <c r="G244" s="240"/>
      <c r="H244" s="244">
        <v>0.39400000000000002</v>
      </c>
      <c r="I244" s="245"/>
      <c r="J244" s="240"/>
      <c r="K244" s="240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272</v>
      </c>
      <c r="AU244" s="250" t="s">
        <v>96</v>
      </c>
      <c r="AV244" s="13" t="s">
        <v>96</v>
      </c>
      <c r="AW244" s="13" t="s">
        <v>42</v>
      </c>
      <c r="AX244" s="13" t="s">
        <v>93</v>
      </c>
      <c r="AY244" s="250" t="s">
        <v>264</v>
      </c>
    </row>
    <row r="245" s="12" customFormat="1" ht="22.8" customHeight="1">
      <c r="A245" s="12"/>
      <c r="B245" s="209"/>
      <c r="C245" s="210"/>
      <c r="D245" s="211" t="s">
        <v>84</v>
      </c>
      <c r="E245" s="223" t="s">
        <v>270</v>
      </c>
      <c r="F245" s="223" t="s">
        <v>475</v>
      </c>
      <c r="G245" s="210"/>
      <c r="H245" s="210"/>
      <c r="I245" s="213"/>
      <c r="J245" s="224">
        <f>BK245</f>
        <v>0</v>
      </c>
      <c r="K245" s="210"/>
      <c r="L245" s="215"/>
      <c r="M245" s="216"/>
      <c r="N245" s="217"/>
      <c r="O245" s="217"/>
      <c r="P245" s="218">
        <f>SUM(P246:P256)</f>
        <v>0</v>
      </c>
      <c r="Q245" s="217"/>
      <c r="R245" s="218">
        <f>SUM(R246:R256)</f>
        <v>0.024646230000000002</v>
      </c>
      <c r="S245" s="217"/>
      <c r="T245" s="219">
        <f>SUM(T246:T256)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0" t="s">
        <v>93</v>
      </c>
      <c r="AT245" s="221" t="s">
        <v>84</v>
      </c>
      <c r="AU245" s="221" t="s">
        <v>93</v>
      </c>
      <c r="AY245" s="220" t="s">
        <v>264</v>
      </c>
      <c r="BK245" s="222">
        <f>SUM(BK246:BK256)</f>
        <v>0</v>
      </c>
    </row>
    <row r="246" s="2" customFormat="1" ht="24.15" customHeight="1">
      <c r="A246" s="40"/>
      <c r="B246" s="41"/>
      <c r="C246" s="225" t="s">
        <v>476</v>
      </c>
      <c r="D246" s="225" t="s">
        <v>266</v>
      </c>
      <c r="E246" s="226" t="s">
        <v>477</v>
      </c>
      <c r="F246" s="227" t="s">
        <v>478</v>
      </c>
      <c r="G246" s="228" t="s">
        <v>348</v>
      </c>
      <c r="H246" s="229">
        <v>34.079999999999998</v>
      </c>
      <c r="I246" s="230"/>
      <c r="J246" s="231">
        <f>ROUND(I246*H246,2)</f>
        <v>0</v>
      </c>
      <c r="K246" s="232"/>
      <c r="L246" s="46"/>
      <c r="M246" s="233" t="s">
        <v>1</v>
      </c>
      <c r="N246" s="234" t="s">
        <v>50</v>
      </c>
      <c r="O246" s="93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7" t="s">
        <v>270</v>
      </c>
      <c r="AT246" s="237" t="s">
        <v>266</v>
      </c>
      <c r="AU246" s="237" t="s">
        <v>96</v>
      </c>
      <c r="AY246" s="18" t="s">
        <v>264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8" t="s">
        <v>93</v>
      </c>
      <c r="BK246" s="238">
        <f>ROUND(I246*H246,2)</f>
        <v>0</v>
      </c>
      <c r="BL246" s="18" t="s">
        <v>270</v>
      </c>
      <c r="BM246" s="237" t="s">
        <v>479</v>
      </c>
    </row>
    <row r="247" s="13" customFormat="1">
      <c r="A247" s="13"/>
      <c r="B247" s="239"/>
      <c r="C247" s="240"/>
      <c r="D247" s="241" t="s">
        <v>272</v>
      </c>
      <c r="E247" s="242" t="s">
        <v>480</v>
      </c>
      <c r="F247" s="243" t="s">
        <v>481</v>
      </c>
      <c r="G247" s="240"/>
      <c r="H247" s="244">
        <v>34.079999999999998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272</v>
      </c>
      <c r="AU247" s="250" t="s">
        <v>96</v>
      </c>
      <c r="AV247" s="13" t="s">
        <v>96</v>
      </c>
      <c r="AW247" s="13" t="s">
        <v>42</v>
      </c>
      <c r="AX247" s="13" t="s">
        <v>93</v>
      </c>
      <c r="AY247" s="250" t="s">
        <v>264</v>
      </c>
    </row>
    <row r="248" s="2" customFormat="1" ht="24.15" customHeight="1">
      <c r="A248" s="40"/>
      <c r="B248" s="41"/>
      <c r="C248" s="225" t="s">
        <v>482</v>
      </c>
      <c r="D248" s="225" t="s">
        <v>266</v>
      </c>
      <c r="E248" s="226" t="s">
        <v>483</v>
      </c>
      <c r="F248" s="227" t="s">
        <v>484</v>
      </c>
      <c r="G248" s="228" t="s">
        <v>348</v>
      </c>
      <c r="H248" s="229">
        <v>0.83999999999999997</v>
      </c>
      <c r="I248" s="230"/>
      <c r="J248" s="231">
        <f>ROUND(I248*H248,2)</f>
        <v>0</v>
      </c>
      <c r="K248" s="232"/>
      <c r="L248" s="46"/>
      <c r="M248" s="233" t="s">
        <v>1</v>
      </c>
      <c r="N248" s="234" t="s">
        <v>50</v>
      </c>
      <c r="O248" s="93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7" t="s">
        <v>270</v>
      </c>
      <c r="AT248" s="237" t="s">
        <v>266</v>
      </c>
      <c r="AU248" s="237" t="s">
        <v>96</v>
      </c>
      <c r="AY248" s="18" t="s">
        <v>264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8" t="s">
        <v>93</v>
      </c>
      <c r="BK248" s="238">
        <f>ROUND(I248*H248,2)</f>
        <v>0</v>
      </c>
      <c r="BL248" s="18" t="s">
        <v>270</v>
      </c>
      <c r="BM248" s="237" t="s">
        <v>485</v>
      </c>
    </row>
    <row r="249" s="13" customFormat="1">
      <c r="A249" s="13"/>
      <c r="B249" s="239"/>
      <c r="C249" s="240"/>
      <c r="D249" s="241" t="s">
        <v>272</v>
      </c>
      <c r="E249" s="242" t="s">
        <v>1</v>
      </c>
      <c r="F249" s="243" t="s">
        <v>486</v>
      </c>
      <c r="G249" s="240"/>
      <c r="H249" s="244">
        <v>0.83999999999999997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0" t="s">
        <v>272</v>
      </c>
      <c r="AU249" s="250" t="s">
        <v>96</v>
      </c>
      <c r="AV249" s="13" t="s">
        <v>96</v>
      </c>
      <c r="AW249" s="13" t="s">
        <v>42</v>
      </c>
      <c r="AX249" s="13" t="s">
        <v>93</v>
      </c>
      <c r="AY249" s="250" t="s">
        <v>264</v>
      </c>
    </row>
    <row r="250" s="2" customFormat="1" ht="16.5" customHeight="1">
      <c r="A250" s="40"/>
      <c r="B250" s="41"/>
      <c r="C250" s="225" t="s">
        <v>487</v>
      </c>
      <c r="D250" s="225" t="s">
        <v>266</v>
      </c>
      <c r="E250" s="226" t="s">
        <v>488</v>
      </c>
      <c r="F250" s="227" t="s">
        <v>489</v>
      </c>
      <c r="G250" s="228" t="s">
        <v>269</v>
      </c>
      <c r="H250" s="229">
        <v>3.8570000000000002</v>
      </c>
      <c r="I250" s="230"/>
      <c r="J250" s="231">
        <f>ROUND(I250*H250,2)</f>
        <v>0</v>
      </c>
      <c r="K250" s="232"/>
      <c r="L250" s="46"/>
      <c r="M250" s="233" t="s">
        <v>1</v>
      </c>
      <c r="N250" s="234" t="s">
        <v>50</v>
      </c>
      <c r="O250" s="93"/>
      <c r="P250" s="235">
        <f>O250*H250</f>
        <v>0</v>
      </c>
      <c r="Q250" s="235">
        <v>0.0063899999999999998</v>
      </c>
      <c r="R250" s="235">
        <f>Q250*H250</f>
        <v>0.024646230000000002</v>
      </c>
      <c r="S250" s="235">
        <v>0</v>
      </c>
      <c r="T250" s="23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7" t="s">
        <v>270</v>
      </c>
      <c r="AT250" s="237" t="s">
        <v>266</v>
      </c>
      <c r="AU250" s="237" t="s">
        <v>96</v>
      </c>
      <c r="AY250" s="18" t="s">
        <v>264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8" t="s">
        <v>93</v>
      </c>
      <c r="BK250" s="238">
        <f>ROUND(I250*H250,2)</f>
        <v>0</v>
      </c>
      <c r="BL250" s="18" t="s">
        <v>270</v>
      </c>
      <c r="BM250" s="237" t="s">
        <v>490</v>
      </c>
    </row>
    <row r="251" s="13" customFormat="1">
      <c r="A251" s="13"/>
      <c r="B251" s="239"/>
      <c r="C251" s="240"/>
      <c r="D251" s="241" t="s">
        <v>272</v>
      </c>
      <c r="E251" s="242" t="s">
        <v>1</v>
      </c>
      <c r="F251" s="243" t="s">
        <v>491</v>
      </c>
      <c r="G251" s="240"/>
      <c r="H251" s="244">
        <v>0.90000000000000002</v>
      </c>
      <c r="I251" s="245"/>
      <c r="J251" s="240"/>
      <c r="K251" s="240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272</v>
      </c>
      <c r="AU251" s="250" t="s">
        <v>96</v>
      </c>
      <c r="AV251" s="13" t="s">
        <v>96</v>
      </c>
      <c r="AW251" s="13" t="s">
        <v>42</v>
      </c>
      <c r="AX251" s="13" t="s">
        <v>85</v>
      </c>
      <c r="AY251" s="250" t="s">
        <v>264</v>
      </c>
    </row>
    <row r="252" s="13" customFormat="1">
      <c r="A252" s="13"/>
      <c r="B252" s="239"/>
      <c r="C252" s="240"/>
      <c r="D252" s="241" t="s">
        <v>272</v>
      </c>
      <c r="E252" s="242" t="s">
        <v>1</v>
      </c>
      <c r="F252" s="243" t="s">
        <v>492</v>
      </c>
      <c r="G252" s="240"/>
      <c r="H252" s="244">
        <v>1.361</v>
      </c>
      <c r="I252" s="245"/>
      <c r="J252" s="240"/>
      <c r="K252" s="240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272</v>
      </c>
      <c r="AU252" s="250" t="s">
        <v>96</v>
      </c>
      <c r="AV252" s="13" t="s">
        <v>96</v>
      </c>
      <c r="AW252" s="13" t="s">
        <v>42</v>
      </c>
      <c r="AX252" s="13" t="s">
        <v>85</v>
      </c>
      <c r="AY252" s="250" t="s">
        <v>264</v>
      </c>
    </row>
    <row r="253" s="13" customFormat="1">
      <c r="A253" s="13"/>
      <c r="B253" s="239"/>
      <c r="C253" s="240"/>
      <c r="D253" s="241" t="s">
        <v>272</v>
      </c>
      <c r="E253" s="242" t="s">
        <v>1</v>
      </c>
      <c r="F253" s="243" t="s">
        <v>493</v>
      </c>
      <c r="G253" s="240"/>
      <c r="H253" s="244">
        <v>0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272</v>
      </c>
      <c r="AU253" s="250" t="s">
        <v>96</v>
      </c>
      <c r="AV253" s="13" t="s">
        <v>96</v>
      </c>
      <c r="AW253" s="13" t="s">
        <v>42</v>
      </c>
      <c r="AX253" s="13" t="s">
        <v>85</v>
      </c>
      <c r="AY253" s="250" t="s">
        <v>264</v>
      </c>
    </row>
    <row r="254" s="13" customFormat="1">
      <c r="A254" s="13"/>
      <c r="B254" s="239"/>
      <c r="C254" s="240"/>
      <c r="D254" s="241" t="s">
        <v>272</v>
      </c>
      <c r="E254" s="242" t="s">
        <v>1</v>
      </c>
      <c r="F254" s="243" t="s">
        <v>494</v>
      </c>
      <c r="G254" s="240"/>
      <c r="H254" s="244">
        <v>0.69599999999999995</v>
      </c>
      <c r="I254" s="245"/>
      <c r="J254" s="240"/>
      <c r="K254" s="240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272</v>
      </c>
      <c r="AU254" s="250" t="s">
        <v>96</v>
      </c>
      <c r="AV254" s="13" t="s">
        <v>96</v>
      </c>
      <c r="AW254" s="13" t="s">
        <v>42</v>
      </c>
      <c r="AX254" s="13" t="s">
        <v>85</v>
      </c>
      <c r="AY254" s="250" t="s">
        <v>264</v>
      </c>
    </row>
    <row r="255" s="13" customFormat="1">
      <c r="A255" s="13"/>
      <c r="B255" s="239"/>
      <c r="C255" s="240"/>
      <c r="D255" s="241" t="s">
        <v>272</v>
      </c>
      <c r="E255" s="242" t="s">
        <v>1</v>
      </c>
      <c r="F255" s="243" t="s">
        <v>495</v>
      </c>
      <c r="G255" s="240"/>
      <c r="H255" s="244">
        <v>0.90000000000000002</v>
      </c>
      <c r="I255" s="245"/>
      <c r="J255" s="240"/>
      <c r="K255" s="240"/>
      <c r="L255" s="246"/>
      <c r="M255" s="247"/>
      <c r="N255" s="248"/>
      <c r="O255" s="248"/>
      <c r="P255" s="248"/>
      <c r="Q255" s="248"/>
      <c r="R255" s="248"/>
      <c r="S255" s="248"/>
      <c r="T255" s="24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0" t="s">
        <v>272</v>
      </c>
      <c r="AU255" s="250" t="s">
        <v>96</v>
      </c>
      <c r="AV255" s="13" t="s">
        <v>96</v>
      </c>
      <c r="AW255" s="13" t="s">
        <v>42</v>
      </c>
      <c r="AX255" s="13" t="s">
        <v>85</v>
      </c>
      <c r="AY255" s="250" t="s">
        <v>264</v>
      </c>
    </row>
    <row r="256" s="15" customFormat="1">
      <c r="A256" s="15"/>
      <c r="B256" s="262"/>
      <c r="C256" s="263"/>
      <c r="D256" s="241" t="s">
        <v>272</v>
      </c>
      <c r="E256" s="264" t="s">
        <v>1</v>
      </c>
      <c r="F256" s="265" t="s">
        <v>344</v>
      </c>
      <c r="G256" s="263"/>
      <c r="H256" s="266">
        <v>3.8570000000000002</v>
      </c>
      <c r="I256" s="267"/>
      <c r="J256" s="263"/>
      <c r="K256" s="263"/>
      <c r="L256" s="268"/>
      <c r="M256" s="269"/>
      <c r="N256" s="270"/>
      <c r="O256" s="270"/>
      <c r="P256" s="270"/>
      <c r="Q256" s="270"/>
      <c r="R256" s="270"/>
      <c r="S256" s="270"/>
      <c r="T256" s="27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2" t="s">
        <v>272</v>
      </c>
      <c r="AU256" s="272" t="s">
        <v>96</v>
      </c>
      <c r="AV256" s="15" t="s">
        <v>270</v>
      </c>
      <c r="AW256" s="15" t="s">
        <v>42</v>
      </c>
      <c r="AX256" s="15" t="s">
        <v>93</v>
      </c>
      <c r="AY256" s="272" t="s">
        <v>264</v>
      </c>
    </row>
    <row r="257" s="12" customFormat="1" ht="22.8" customHeight="1">
      <c r="A257" s="12"/>
      <c r="B257" s="209"/>
      <c r="C257" s="210"/>
      <c r="D257" s="211" t="s">
        <v>84</v>
      </c>
      <c r="E257" s="223" t="s">
        <v>305</v>
      </c>
      <c r="F257" s="223" t="s">
        <v>496</v>
      </c>
      <c r="G257" s="210"/>
      <c r="H257" s="210"/>
      <c r="I257" s="213"/>
      <c r="J257" s="224">
        <f>BK257</f>
        <v>0</v>
      </c>
      <c r="K257" s="210"/>
      <c r="L257" s="215"/>
      <c r="M257" s="216"/>
      <c r="N257" s="217"/>
      <c r="O257" s="217"/>
      <c r="P257" s="218">
        <f>SUM(P258:P286)</f>
        <v>0</v>
      </c>
      <c r="Q257" s="217"/>
      <c r="R257" s="218">
        <f>SUM(R258:R286)</f>
        <v>8.9364650000000001</v>
      </c>
      <c r="S257" s="217"/>
      <c r="T257" s="219">
        <f>SUM(T258:T286)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0" t="s">
        <v>93</v>
      </c>
      <c r="AT257" s="221" t="s">
        <v>84</v>
      </c>
      <c r="AU257" s="221" t="s">
        <v>93</v>
      </c>
      <c r="AY257" s="220" t="s">
        <v>264</v>
      </c>
      <c r="BK257" s="222">
        <f>SUM(BK258:BK286)</f>
        <v>0</v>
      </c>
    </row>
    <row r="258" s="2" customFormat="1" ht="24.15" customHeight="1">
      <c r="A258" s="40"/>
      <c r="B258" s="41"/>
      <c r="C258" s="225" t="s">
        <v>497</v>
      </c>
      <c r="D258" s="225" t="s">
        <v>266</v>
      </c>
      <c r="E258" s="226" t="s">
        <v>498</v>
      </c>
      <c r="F258" s="227" t="s">
        <v>499</v>
      </c>
      <c r="G258" s="228" t="s">
        <v>269</v>
      </c>
      <c r="H258" s="229">
        <v>182.26300000000001</v>
      </c>
      <c r="I258" s="230"/>
      <c r="J258" s="231">
        <f>ROUND(I258*H258,2)</f>
        <v>0</v>
      </c>
      <c r="K258" s="232"/>
      <c r="L258" s="46"/>
      <c r="M258" s="233" t="s">
        <v>1</v>
      </c>
      <c r="N258" s="234" t="s">
        <v>50</v>
      </c>
      <c r="O258" s="93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7" t="s">
        <v>270</v>
      </c>
      <c r="AT258" s="237" t="s">
        <v>266</v>
      </c>
      <c r="AU258" s="237" t="s">
        <v>96</v>
      </c>
      <c r="AY258" s="18" t="s">
        <v>264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8" t="s">
        <v>93</v>
      </c>
      <c r="BK258" s="238">
        <f>ROUND(I258*H258,2)</f>
        <v>0</v>
      </c>
      <c r="BL258" s="18" t="s">
        <v>270</v>
      </c>
      <c r="BM258" s="237" t="s">
        <v>500</v>
      </c>
    </row>
    <row r="259" s="13" customFormat="1">
      <c r="A259" s="13"/>
      <c r="B259" s="239"/>
      <c r="C259" s="240"/>
      <c r="D259" s="241" t="s">
        <v>272</v>
      </c>
      <c r="E259" s="242" t="s">
        <v>1</v>
      </c>
      <c r="F259" s="243" t="s">
        <v>501</v>
      </c>
      <c r="G259" s="240"/>
      <c r="H259" s="244">
        <v>182.26300000000001</v>
      </c>
      <c r="I259" s="245"/>
      <c r="J259" s="240"/>
      <c r="K259" s="240"/>
      <c r="L259" s="246"/>
      <c r="M259" s="247"/>
      <c r="N259" s="248"/>
      <c r="O259" s="248"/>
      <c r="P259" s="248"/>
      <c r="Q259" s="248"/>
      <c r="R259" s="248"/>
      <c r="S259" s="248"/>
      <c r="T259" s="24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0" t="s">
        <v>272</v>
      </c>
      <c r="AU259" s="250" t="s">
        <v>96</v>
      </c>
      <c r="AV259" s="13" t="s">
        <v>96</v>
      </c>
      <c r="AW259" s="13" t="s">
        <v>42</v>
      </c>
      <c r="AX259" s="13" t="s">
        <v>93</v>
      </c>
      <c r="AY259" s="250" t="s">
        <v>264</v>
      </c>
    </row>
    <row r="260" s="2" customFormat="1" ht="24.15" customHeight="1">
      <c r="A260" s="40"/>
      <c r="B260" s="41"/>
      <c r="C260" s="225" t="s">
        <v>502</v>
      </c>
      <c r="D260" s="225" t="s">
        <v>266</v>
      </c>
      <c r="E260" s="226" t="s">
        <v>503</v>
      </c>
      <c r="F260" s="227" t="s">
        <v>504</v>
      </c>
      <c r="G260" s="228" t="s">
        <v>269</v>
      </c>
      <c r="H260" s="229">
        <v>221.143</v>
      </c>
      <c r="I260" s="230"/>
      <c r="J260" s="231">
        <f>ROUND(I260*H260,2)</f>
        <v>0</v>
      </c>
      <c r="K260" s="232"/>
      <c r="L260" s="46"/>
      <c r="M260" s="233" t="s">
        <v>1</v>
      </c>
      <c r="N260" s="234" t="s">
        <v>50</v>
      </c>
      <c r="O260" s="93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7" t="s">
        <v>270</v>
      </c>
      <c r="AT260" s="237" t="s">
        <v>266</v>
      </c>
      <c r="AU260" s="237" t="s">
        <v>96</v>
      </c>
      <c r="AY260" s="18" t="s">
        <v>264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8" t="s">
        <v>93</v>
      </c>
      <c r="BK260" s="238">
        <f>ROUND(I260*H260,2)</f>
        <v>0</v>
      </c>
      <c r="BL260" s="18" t="s">
        <v>270</v>
      </c>
      <c r="BM260" s="237" t="s">
        <v>505</v>
      </c>
    </row>
    <row r="261" s="13" customFormat="1">
      <c r="A261" s="13"/>
      <c r="B261" s="239"/>
      <c r="C261" s="240"/>
      <c r="D261" s="241" t="s">
        <v>272</v>
      </c>
      <c r="E261" s="242" t="s">
        <v>1</v>
      </c>
      <c r="F261" s="243" t="s">
        <v>506</v>
      </c>
      <c r="G261" s="240"/>
      <c r="H261" s="244">
        <v>36.134999999999998</v>
      </c>
      <c r="I261" s="245"/>
      <c r="J261" s="240"/>
      <c r="K261" s="240"/>
      <c r="L261" s="246"/>
      <c r="M261" s="247"/>
      <c r="N261" s="248"/>
      <c r="O261" s="248"/>
      <c r="P261" s="248"/>
      <c r="Q261" s="248"/>
      <c r="R261" s="248"/>
      <c r="S261" s="248"/>
      <c r="T261" s="24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0" t="s">
        <v>272</v>
      </c>
      <c r="AU261" s="250" t="s">
        <v>96</v>
      </c>
      <c r="AV261" s="13" t="s">
        <v>96</v>
      </c>
      <c r="AW261" s="13" t="s">
        <v>42</v>
      </c>
      <c r="AX261" s="13" t="s">
        <v>85</v>
      </c>
      <c r="AY261" s="250" t="s">
        <v>264</v>
      </c>
    </row>
    <row r="262" s="13" customFormat="1">
      <c r="A262" s="13"/>
      <c r="B262" s="239"/>
      <c r="C262" s="240"/>
      <c r="D262" s="241" t="s">
        <v>272</v>
      </c>
      <c r="E262" s="242" t="s">
        <v>1</v>
      </c>
      <c r="F262" s="243" t="s">
        <v>507</v>
      </c>
      <c r="G262" s="240"/>
      <c r="H262" s="244">
        <v>182.26300000000001</v>
      </c>
      <c r="I262" s="245"/>
      <c r="J262" s="240"/>
      <c r="K262" s="240"/>
      <c r="L262" s="246"/>
      <c r="M262" s="247"/>
      <c r="N262" s="248"/>
      <c r="O262" s="248"/>
      <c r="P262" s="248"/>
      <c r="Q262" s="248"/>
      <c r="R262" s="248"/>
      <c r="S262" s="248"/>
      <c r="T262" s="24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0" t="s">
        <v>272</v>
      </c>
      <c r="AU262" s="250" t="s">
        <v>96</v>
      </c>
      <c r="AV262" s="13" t="s">
        <v>96</v>
      </c>
      <c r="AW262" s="13" t="s">
        <v>42</v>
      </c>
      <c r="AX262" s="13" t="s">
        <v>85</v>
      </c>
      <c r="AY262" s="250" t="s">
        <v>264</v>
      </c>
    </row>
    <row r="263" s="13" customFormat="1">
      <c r="A263" s="13"/>
      <c r="B263" s="239"/>
      <c r="C263" s="240"/>
      <c r="D263" s="241" t="s">
        <v>272</v>
      </c>
      <c r="E263" s="242" t="s">
        <v>1</v>
      </c>
      <c r="F263" s="243" t="s">
        <v>508</v>
      </c>
      <c r="G263" s="240"/>
      <c r="H263" s="244">
        <v>2.7450000000000001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0" t="s">
        <v>272</v>
      </c>
      <c r="AU263" s="250" t="s">
        <v>96</v>
      </c>
      <c r="AV263" s="13" t="s">
        <v>96</v>
      </c>
      <c r="AW263" s="13" t="s">
        <v>42</v>
      </c>
      <c r="AX263" s="13" t="s">
        <v>85</v>
      </c>
      <c r="AY263" s="250" t="s">
        <v>264</v>
      </c>
    </row>
    <row r="264" s="14" customFormat="1">
      <c r="A264" s="14"/>
      <c r="B264" s="251"/>
      <c r="C264" s="252"/>
      <c r="D264" s="241" t="s">
        <v>272</v>
      </c>
      <c r="E264" s="253" t="s">
        <v>509</v>
      </c>
      <c r="F264" s="254" t="s">
        <v>281</v>
      </c>
      <c r="G264" s="252"/>
      <c r="H264" s="255">
        <v>221.143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1" t="s">
        <v>272</v>
      </c>
      <c r="AU264" s="261" t="s">
        <v>96</v>
      </c>
      <c r="AV264" s="14" t="s">
        <v>282</v>
      </c>
      <c r="AW264" s="14" t="s">
        <v>42</v>
      </c>
      <c r="AX264" s="14" t="s">
        <v>93</v>
      </c>
      <c r="AY264" s="261" t="s">
        <v>264</v>
      </c>
    </row>
    <row r="265" s="2" customFormat="1" ht="33" customHeight="1">
      <c r="A265" s="40"/>
      <c r="B265" s="41"/>
      <c r="C265" s="225" t="s">
        <v>510</v>
      </c>
      <c r="D265" s="225" t="s">
        <v>266</v>
      </c>
      <c r="E265" s="226" t="s">
        <v>511</v>
      </c>
      <c r="F265" s="227" t="s">
        <v>512</v>
      </c>
      <c r="G265" s="228" t="s">
        <v>269</v>
      </c>
      <c r="H265" s="229">
        <v>218.398</v>
      </c>
      <c r="I265" s="230"/>
      <c r="J265" s="231">
        <f>ROUND(I265*H265,2)</f>
        <v>0</v>
      </c>
      <c r="K265" s="232"/>
      <c r="L265" s="46"/>
      <c r="M265" s="233" t="s">
        <v>1</v>
      </c>
      <c r="N265" s="234" t="s">
        <v>50</v>
      </c>
      <c r="O265" s="93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7" t="s">
        <v>270</v>
      </c>
      <c r="AT265" s="237" t="s">
        <v>266</v>
      </c>
      <c r="AU265" s="237" t="s">
        <v>96</v>
      </c>
      <c r="AY265" s="18" t="s">
        <v>264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8" t="s">
        <v>93</v>
      </c>
      <c r="BK265" s="238">
        <f>ROUND(I265*H265,2)</f>
        <v>0</v>
      </c>
      <c r="BL265" s="18" t="s">
        <v>270</v>
      </c>
      <c r="BM265" s="237" t="s">
        <v>513</v>
      </c>
    </row>
    <row r="266" s="13" customFormat="1">
      <c r="A266" s="13"/>
      <c r="B266" s="239"/>
      <c r="C266" s="240"/>
      <c r="D266" s="241" t="s">
        <v>272</v>
      </c>
      <c r="E266" s="242" t="s">
        <v>514</v>
      </c>
      <c r="F266" s="243" t="s">
        <v>161</v>
      </c>
      <c r="G266" s="240"/>
      <c r="H266" s="244">
        <v>36.134999999999998</v>
      </c>
      <c r="I266" s="245"/>
      <c r="J266" s="240"/>
      <c r="K266" s="240"/>
      <c r="L266" s="246"/>
      <c r="M266" s="247"/>
      <c r="N266" s="248"/>
      <c r="O266" s="248"/>
      <c r="P266" s="248"/>
      <c r="Q266" s="248"/>
      <c r="R266" s="248"/>
      <c r="S266" s="248"/>
      <c r="T266" s="24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0" t="s">
        <v>272</v>
      </c>
      <c r="AU266" s="250" t="s">
        <v>96</v>
      </c>
      <c r="AV266" s="13" t="s">
        <v>96</v>
      </c>
      <c r="AW266" s="13" t="s">
        <v>42</v>
      </c>
      <c r="AX266" s="13" t="s">
        <v>85</v>
      </c>
      <c r="AY266" s="250" t="s">
        <v>264</v>
      </c>
    </row>
    <row r="267" s="13" customFormat="1">
      <c r="A267" s="13"/>
      <c r="B267" s="239"/>
      <c r="C267" s="240"/>
      <c r="D267" s="241" t="s">
        <v>272</v>
      </c>
      <c r="E267" s="242" t="s">
        <v>515</v>
      </c>
      <c r="F267" s="243" t="s">
        <v>162</v>
      </c>
      <c r="G267" s="240"/>
      <c r="H267" s="244">
        <v>182.26300000000001</v>
      </c>
      <c r="I267" s="245"/>
      <c r="J267" s="240"/>
      <c r="K267" s="240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272</v>
      </c>
      <c r="AU267" s="250" t="s">
        <v>96</v>
      </c>
      <c r="AV267" s="13" t="s">
        <v>96</v>
      </c>
      <c r="AW267" s="13" t="s">
        <v>42</v>
      </c>
      <c r="AX267" s="13" t="s">
        <v>85</v>
      </c>
      <c r="AY267" s="250" t="s">
        <v>264</v>
      </c>
    </row>
    <row r="268" s="14" customFormat="1">
      <c r="A268" s="14"/>
      <c r="B268" s="251"/>
      <c r="C268" s="252"/>
      <c r="D268" s="241" t="s">
        <v>272</v>
      </c>
      <c r="E268" s="253" t="s">
        <v>1</v>
      </c>
      <c r="F268" s="254" t="s">
        <v>281</v>
      </c>
      <c r="G268" s="252"/>
      <c r="H268" s="255">
        <v>218.398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272</v>
      </c>
      <c r="AU268" s="261" t="s">
        <v>96</v>
      </c>
      <c r="AV268" s="14" t="s">
        <v>282</v>
      </c>
      <c r="AW268" s="14" t="s">
        <v>42</v>
      </c>
      <c r="AX268" s="14" t="s">
        <v>93</v>
      </c>
      <c r="AY268" s="261" t="s">
        <v>264</v>
      </c>
    </row>
    <row r="269" s="2" customFormat="1" ht="24.15" customHeight="1">
      <c r="A269" s="40"/>
      <c r="B269" s="41"/>
      <c r="C269" s="225" t="s">
        <v>516</v>
      </c>
      <c r="D269" s="225" t="s">
        <v>266</v>
      </c>
      <c r="E269" s="226" t="s">
        <v>517</v>
      </c>
      <c r="F269" s="227" t="s">
        <v>518</v>
      </c>
      <c r="G269" s="228" t="s">
        <v>269</v>
      </c>
      <c r="H269" s="229">
        <v>36.134999999999998</v>
      </c>
      <c r="I269" s="230"/>
      <c r="J269" s="231">
        <f>ROUND(I269*H269,2)</f>
        <v>0</v>
      </c>
      <c r="K269" s="232"/>
      <c r="L269" s="46"/>
      <c r="M269" s="233" t="s">
        <v>1</v>
      </c>
      <c r="N269" s="234" t="s">
        <v>50</v>
      </c>
      <c r="O269" s="93"/>
      <c r="P269" s="235">
        <f>O269*H269</f>
        <v>0</v>
      </c>
      <c r="Q269" s="235">
        <v>0.23000000000000001</v>
      </c>
      <c r="R269" s="235">
        <f>Q269*H269</f>
        <v>8.3110499999999998</v>
      </c>
      <c r="S269" s="235">
        <v>0</v>
      </c>
      <c r="T269" s="23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7" t="s">
        <v>270</v>
      </c>
      <c r="AT269" s="237" t="s">
        <v>266</v>
      </c>
      <c r="AU269" s="237" t="s">
        <v>96</v>
      </c>
      <c r="AY269" s="18" t="s">
        <v>264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8" t="s">
        <v>93</v>
      </c>
      <c r="BK269" s="238">
        <f>ROUND(I269*H269,2)</f>
        <v>0</v>
      </c>
      <c r="BL269" s="18" t="s">
        <v>270</v>
      </c>
      <c r="BM269" s="237" t="s">
        <v>519</v>
      </c>
    </row>
    <row r="270" s="13" customFormat="1">
      <c r="A270" s="13"/>
      <c r="B270" s="239"/>
      <c r="C270" s="240"/>
      <c r="D270" s="241" t="s">
        <v>272</v>
      </c>
      <c r="E270" s="242" t="s">
        <v>1</v>
      </c>
      <c r="F270" s="243" t="s">
        <v>520</v>
      </c>
      <c r="G270" s="240"/>
      <c r="H270" s="244">
        <v>36.134999999999998</v>
      </c>
      <c r="I270" s="245"/>
      <c r="J270" s="240"/>
      <c r="K270" s="240"/>
      <c r="L270" s="246"/>
      <c r="M270" s="247"/>
      <c r="N270" s="248"/>
      <c r="O270" s="248"/>
      <c r="P270" s="248"/>
      <c r="Q270" s="248"/>
      <c r="R270" s="248"/>
      <c r="S270" s="248"/>
      <c r="T270" s="24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0" t="s">
        <v>272</v>
      </c>
      <c r="AU270" s="250" t="s">
        <v>96</v>
      </c>
      <c r="AV270" s="13" t="s">
        <v>96</v>
      </c>
      <c r="AW270" s="13" t="s">
        <v>42</v>
      </c>
      <c r="AX270" s="13" t="s">
        <v>93</v>
      </c>
      <c r="AY270" s="250" t="s">
        <v>264</v>
      </c>
    </row>
    <row r="271" s="2" customFormat="1" ht="24.15" customHeight="1">
      <c r="A271" s="40"/>
      <c r="B271" s="41"/>
      <c r="C271" s="225" t="s">
        <v>521</v>
      </c>
      <c r="D271" s="225" t="s">
        <v>266</v>
      </c>
      <c r="E271" s="226" t="s">
        <v>522</v>
      </c>
      <c r="F271" s="227" t="s">
        <v>523</v>
      </c>
      <c r="G271" s="228" t="s">
        <v>269</v>
      </c>
      <c r="H271" s="229">
        <v>221.143</v>
      </c>
      <c r="I271" s="230"/>
      <c r="J271" s="231">
        <f>ROUND(I271*H271,2)</f>
        <v>0</v>
      </c>
      <c r="K271" s="232"/>
      <c r="L271" s="46"/>
      <c r="M271" s="233" t="s">
        <v>1</v>
      </c>
      <c r="N271" s="234" t="s">
        <v>50</v>
      </c>
      <c r="O271" s="93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7" t="s">
        <v>270</v>
      </c>
      <c r="AT271" s="237" t="s">
        <v>266</v>
      </c>
      <c r="AU271" s="237" t="s">
        <v>96</v>
      </c>
      <c r="AY271" s="18" t="s">
        <v>264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8" t="s">
        <v>93</v>
      </c>
      <c r="BK271" s="238">
        <f>ROUND(I271*H271,2)</f>
        <v>0</v>
      </c>
      <c r="BL271" s="18" t="s">
        <v>270</v>
      </c>
      <c r="BM271" s="237" t="s">
        <v>524</v>
      </c>
    </row>
    <row r="272" s="13" customFormat="1">
      <c r="A272" s="13"/>
      <c r="B272" s="239"/>
      <c r="C272" s="240"/>
      <c r="D272" s="241" t="s">
        <v>272</v>
      </c>
      <c r="E272" s="242" t="s">
        <v>1</v>
      </c>
      <c r="F272" s="243" t="s">
        <v>525</v>
      </c>
      <c r="G272" s="240"/>
      <c r="H272" s="244">
        <v>38.880000000000003</v>
      </c>
      <c r="I272" s="245"/>
      <c r="J272" s="240"/>
      <c r="K272" s="240"/>
      <c r="L272" s="246"/>
      <c r="M272" s="247"/>
      <c r="N272" s="248"/>
      <c r="O272" s="248"/>
      <c r="P272" s="248"/>
      <c r="Q272" s="248"/>
      <c r="R272" s="248"/>
      <c r="S272" s="248"/>
      <c r="T272" s="24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0" t="s">
        <v>272</v>
      </c>
      <c r="AU272" s="250" t="s">
        <v>96</v>
      </c>
      <c r="AV272" s="13" t="s">
        <v>96</v>
      </c>
      <c r="AW272" s="13" t="s">
        <v>42</v>
      </c>
      <c r="AX272" s="13" t="s">
        <v>85</v>
      </c>
      <c r="AY272" s="250" t="s">
        <v>264</v>
      </c>
    </row>
    <row r="273" s="13" customFormat="1">
      <c r="A273" s="13"/>
      <c r="B273" s="239"/>
      <c r="C273" s="240"/>
      <c r="D273" s="241" t="s">
        <v>272</v>
      </c>
      <c r="E273" s="242" t="s">
        <v>1</v>
      </c>
      <c r="F273" s="243" t="s">
        <v>153</v>
      </c>
      <c r="G273" s="240"/>
      <c r="H273" s="244">
        <v>182.26300000000001</v>
      </c>
      <c r="I273" s="245"/>
      <c r="J273" s="240"/>
      <c r="K273" s="240"/>
      <c r="L273" s="246"/>
      <c r="M273" s="247"/>
      <c r="N273" s="248"/>
      <c r="O273" s="248"/>
      <c r="P273" s="248"/>
      <c r="Q273" s="248"/>
      <c r="R273" s="248"/>
      <c r="S273" s="248"/>
      <c r="T273" s="24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0" t="s">
        <v>272</v>
      </c>
      <c r="AU273" s="250" t="s">
        <v>96</v>
      </c>
      <c r="AV273" s="13" t="s">
        <v>96</v>
      </c>
      <c r="AW273" s="13" t="s">
        <v>42</v>
      </c>
      <c r="AX273" s="13" t="s">
        <v>85</v>
      </c>
      <c r="AY273" s="250" t="s">
        <v>264</v>
      </c>
    </row>
    <row r="274" s="14" customFormat="1">
      <c r="A274" s="14"/>
      <c r="B274" s="251"/>
      <c r="C274" s="252"/>
      <c r="D274" s="241" t="s">
        <v>272</v>
      </c>
      <c r="E274" s="253" t="s">
        <v>1</v>
      </c>
      <c r="F274" s="254" t="s">
        <v>281</v>
      </c>
      <c r="G274" s="252"/>
      <c r="H274" s="255">
        <v>221.143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1" t="s">
        <v>272</v>
      </c>
      <c r="AU274" s="261" t="s">
        <v>96</v>
      </c>
      <c r="AV274" s="14" t="s">
        <v>282</v>
      </c>
      <c r="AW274" s="14" t="s">
        <v>42</v>
      </c>
      <c r="AX274" s="14" t="s">
        <v>93</v>
      </c>
      <c r="AY274" s="261" t="s">
        <v>264</v>
      </c>
    </row>
    <row r="275" s="2" customFormat="1" ht="24.15" customHeight="1">
      <c r="A275" s="40"/>
      <c r="B275" s="41"/>
      <c r="C275" s="225" t="s">
        <v>526</v>
      </c>
      <c r="D275" s="225" t="s">
        <v>266</v>
      </c>
      <c r="E275" s="226" t="s">
        <v>527</v>
      </c>
      <c r="F275" s="227" t="s">
        <v>528</v>
      </c>
      <c r="G275" s="228" t="s">
        <v>269</v>
      </c>
      <c r="H275" s="229">
        <v>218.398</v>
      </c>
      <c r="I275" s="230"/>
      <c r="J275" s="231">
        <f>ROUND(I275*H275,2)</f>
        <v>0</v>
      </c>
      <c r="K275" s="232"/>
      <c r="L275" s="46"/>
      <c r="M275" s="233" t="s">
        <v>1</v>
      </c>
      <c r="N275" s="234" t="s">
        <v>50</v>
      </c>
      <c r="O275" s="93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7" t="s">
        <v>270</v>
      </c>
      <c r="AT275" s="237" t="s">
        <v>266</v>
      </c>
      <c r="AU275" s="237" t="s">
        <v>96</v>
      </c>
      <c r="AY275" s="18" t="s">
        <v>264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8" t="s">
        <v>93</v>
      </c>
      <c r="BK275" s="238">
        <f>ROUND(I275*H275,2)</f>
        <v>0</v>
      </c>
      <c r="BL275" s="18" t="s">
        <v>270</v>
      </c>
      <c r="BM275" s="237" t="s">
        <v>529</v>
      </c>
    </row>
    <row r="276" s="13" customFormat="1">
      <c r="A276" s="13"/>
      <c r="B276" s="239"/>
      <c r="C276" s="240"/>
      <c r="D276" s="241" t="s">
        <v>272</v>
      </c>
      <c r="E276" s="242" t="s">
        <v>1</v>
      </c>
      <c r="F276" s="243" t="s">
        <v>161</v>
      </c>
      <c r="G276" s="240"/>
      <c r="H276" s="244">
        <v>36.134999999999998</v>
      </c>
      <c r="I276" s="245"/>
      <c r="J276" s="240"/>
      <c r="K276" s="240"/>
      <c r="L276" s="246"/>
      <c r="M276" s="247"/>
      <c r="N276" s="248"/>
      <c r="O276" s="248"/>
      <c r="P276" s="248"/>
      <c r="Q276" s="248"/>
      <c r="R276" s="248"/>
      <c r="S276" s="248"/>
      <c r="T276" s="24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0" t="s">
        <v>272</v>
      </c>
      <c r="AU276" s="250" t="s">
        <v>96</v>
      </c>
      <c r="AV276" s="13" t="s">
        <v>96</v>
      </c>
      <c r="AW276" s="13" t="s">
        <v>42</v>
      </c>
      <c r="AX276" s="13" t="s">
        <v>85</v>
      </c>
      <c r="AY276" s="250" t="s">
        <v>264</v>
      </c>
    </row>
    <row r="277" s="13" customFormat="1">
      <c r="A277" s="13"/>
      <c r="B277" s="239"/>
      <c r="C277" s="240"/>
      <c r="D277" s="241" t="s">
        <v>272</v>
      </c>
      <c r="E277" s="242" t="s">
        <v>1</v>
      </c>
      <c r="F277" s="243" t="s">
        <v>162</v>
      </c>
      <c r="G277" s="240"/>
      <c r="H277" s="244">
        <v>182.26300000000001</v>
      </c>
      <c r="I277" s="245"/>
      <c r="J277" s="240"/>
      <c r="K277" s="240"/>
      <c r="L277" s="246"/>
      <c r="M277" s="247"/>
      <c r="N277" s="248"/>
      <c r="O277" s="248"/>
      <c r="P277" s="248"/>
      <c r="Q277" s="248"/>
      <c r="R277" s="248"/>
      <c r="S277" s="248"/>
      <c r="T277" s="24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0" t="s">
        <v>272</v>
      </c>
      <c r="AU277" s="250" t="s">
        <v>96</v>
      </c>
      <c r="AV277" s="13" t="s">
        <v>96</v>
      </c>
      <c r="AW277" s="13" t="s">
        <v>42</v>
      </c>
      <c r="AX277" s="13" t="s">
        <v>85</v>
      </c>
      <c r="AY277" s="250" t="s">
        <v>264</v>
      </c>
    </row>
    <row r="278" s="14" customFormat="1">
      <c r="A278" s="14"/>
      <c r="B278" s="251"/>
      <c r="C278" s="252"/>
      <c r="D278" s="241" t="s">
        <v>272</v>
      </c>
      <c r="E278" s="253" t="s">
        <v>1</v>
      </c>
      <c r="F278" s="254" t="s">
        <v>281</v>
      </c>
      <c r="G278" s="252"/>
      <c r="H278" s="255">
        <v>218.398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1" t="s">
        <v>272</v>
      </c>
      <c r="AU278" s="261" t="s">
        <v>96</v>
      </c>
      <c r="AV278" s="14" t="s">
        <v>282</v>
      </c>
      <c r="AW278" s="14" t="s">
        <v>42</v>
      </c>
      <c r="AX278" s="14" t="s">
        <v>93</v>
      </c>
      <c r="AY278" s="261" t="s">
        <v>264</v>
      </c>
    </row>
    <row r="279" s="2" customFormat="1" ht="24.15" customHeight="1">
      <c r="A279" s="40"/>
      <c r="B279" s="41"/>
      <c r="C279" s="225" t="s">
        <v>530</v>
      </c>
      <c r="D279" s="225" t="s">
        <v>266</v>
      </c>
      <c r="E279" s="226" t="s">
        <v>531</v>
      </c>
      <c r="F279" s="227" t="s">
        <v>532</v>
      </c>
      <c r="G279" s="228" t="s">
        <v>269</v>
      </c>
      <c r="H279" s="229">
        <v>923</v>
      </c>
      <c r="I279" s="230"/>
      <c r="J279" s="231">
        <f>ROUND(I279*H279,2)</f>
        <v>0</v>
      </c>
      <c r="K279" s="232"/>
      <c r="L279" s="46"/>
      <c r="M279" s="233" t="s">
        <v>1</v>
      </c>
      <c r="N279" s="234" t="s">
        <v>50</v>
      </c>
      <c r="O279" s="93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7" t="s">
        <v>270</v>
      </c>
      <c r="AT279" s="237" t="s">
        <v>266</v>
      </c>
      <c r="AU279" s="237" t="s">
        <v>96</v>
      </c>
      <c r="AY279" s="18" t="s">
        <v>264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8" t="s">
        <v>93</v>
      </c>
      <c r="BK279" s="238">
        <f>ROUND(I279*H279,2)</f>
        <v>0</v>
      </c>
      <c r="BL279" s="18" t="s">
        <v>270</v>
      </c>
      <c r="BM279" s="237" t="s">
        <v>533</v>
      </c>
    </row>
    <row r="280" s="13" customFormat="1">
      <c r="A280" s="13"/>
      <c r="B280" s="239"/>
      <c r="C280" s="240"/>
      <c r="D280" s="241" t="s">
        <v>272</v>
      </c>
      <c r="E280" s="242" t="s">
        <v>534</v>
      </c>
      <c r="F280" s="243" t="s">
        <v>535</v>
      </c>
      <c r="G280" s="240"/>
      <c r="H280" s="244">
        <v>923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0" t="s">
        <v>272</v>
      </c>
      <c r="AU280" s="250" t="s">
        <v>96</v>
      </c>
      <c r="AV280" s="13" t="s">
        <v>96</v>
      </c>
      <c r="AW280" s="13" t="s">
        <v>42</v>
      </c>
      <c r="AX280" s="13" t="s">
        <v>93</v>
      </c>
      <c r="AY280" s="250" t="s">
        <v>264</v>
      </c>
    </row>
    <row r="281" s="2" customFormat="1" ht="33" customHeight="1">
      <c r="A281" s="40"/>
      <c r="B281" s="41"/>
      <c r="C281" s="225" t="s">
        <v>536</v>
      </c>
      <c r="D281" s="225" t="s">
        <v>266</v>
      </c>
      <c r="E281" s="226" t="s">
        <v>537</v>
      </c>
      <c r="F281" s="227" t="s">
        <v>538</v>
      </c>
      <c r="G281" s="228" t="s">
        <v>269</v>
      </c>
      <c r="H281" s="229">
        <v>923</v>
      </c>
      <c r="I281" s="230"/>
      <c r="J281" s="231">
        <f>ROUND(I281*H281,2)</f>
        <v>0</v>
      </c>
      <c r="K281" s="232"/>
      <c r="L281" s="46"/>
      <c r="M281" s="233" t="s">
        <v>1</v>
      </c>
      <c r="N281" s="234" t="s">
        <v>50</v>
      </c>
      <c r="O281" s="93"/>
      <c r="P281" s="235">
        <f>O281*H281</f>
        <v>0</v>
      </c>
      <c r="Q281" s="235">
        <v>0</v>
      </c>
      <c r="R281" s="235">
        <f>Q281*H281</f>
        <v>0</v>
      </c>
      <c r="S281" s="235">
        <v>0</v>
      </c>
      <c r="T281" s="23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7" t="s">
        <v>270</v>
      </c>
      <c r="AT281" s="237" t="s">
        <v>266</v>
      </c>
      <c r="AU281" s="237" t="s">
        <v>96</v>
      </c>
      <c r="AY281" s="18" t="s">
        <v>264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8" t="s">
        <v>93</v>
      </c>
      <c r="BK281" s="238">
        <f>ROUND(I281*H281,2)</f>
        <v>0</v>
      </c>
      <c r="BL281" s="18" t="s">
        <v>270</v>
      </c>
      <c r="BM281" s="237" t="s">
        <v>539</v>
      </c>
    </row>
    <row r="282" s="13" customFormat="1">
      <c r="A282" s="13"/>
      <c r="B282" s="239"/>
      <c r="C282" s="240"/>
      <c r="D282" s="241" t="s">
        <v>272</v>
      </c>
      <c r="E282" s="242" t="s">
        <v>226</v>
      </c>
      <c r="F282" s="243" t="s">
        <v>540</v>
      </c>
      <c r="G282" s="240"/>
      <c r="H282" s="244">
        <v>300</v>
      </c>
      <c r="I282" s="245"/>
      <c r="J282" s="240"/>
      <c r="K282" s="240"/>
      <c r="L282" s="246"/>
      <c r="M282" s="247"/>
      <c r="N282" s="248"/>
      <c r="O282" s="248"/>
      <c r="P282" s="248"/>
      <c r="Q282" s="248"/>
      <c r="R282" s="248"/>
      <c r="S282" s="248"/>
      <c r="T282" s="24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0" t="s">
        <v>272</v>
      </c>
      <c r="AU282" s="250" t="s">
        <v>96</v>
      </c>
      <c r="AV282" s="13" t="s">
        <v>96</v>
      </c>
      <c r="AW282" s="13" t="s">
        <v>42</v>
      </c>
      <c r="AX282" s="13" t="s">
        <v>85</v>
      </c>
      <c r="AY282" s="250" t="s">
        <v>264</v>
      </c>
    </row>
    <row r="283" s="13" customFormat="1">
      <c r="A283" s="13"/>
      <c r="B283" s="239"/>
      <c r="C283" s="240"/>
      <c r="D283" s="241" t="s">
        <v>272</v>
      </c>
      <c r="E283" s="242" t="s">
        <v>228</v>
      </c>
      <c r="F283" s="243" t="s">
        <v>541</v>
      </c>
      <c r="G283" s="240"/>
      <c r="H283" s="244">
        <v>623</v>
      </c>
      <c r="I283" s="245"/>
      <c r="J283" s="240"/>
      <c r="K283" s="240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272</v>
      </c>
      <c r="AU283" s="250" t="s">
        <v>96</v>
      </c>
      <c r="AV283" s="13" t="s">
        <v>96</v>
      </c>
      <c r="AW283" s="13" t="s">
        <v>42</v>
      </c>
      <c r="AX283" s="13" t="s">
        <v>85</v>
      </c>
      <c r="AY283" s="250" t="s">
        <v>264</v>
      </c>
    </row>
    <row r="284" s="14" customFormat="1">
      <c r="A284" s="14"/>
      <c r="B284" s="251"/>
      <c r="C284" s="252"/>
      <c r="D284" s="241" t="s">
        <v>272</v>
      </c>
      <c r="E284" s="253" t="s">
        <v>1</v>
      </c>
      <c r="F284" s="254" t="s">
        <v>281</v>
      </c>
      <c r="G284" s="252"/>
      <c r="H284" s="255">
        <v>923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1" t="s">
        <v>272</v>
      </c>
      <c r="AU284" s="261" t="s">
        <v>96</v>
      </c>
      <c r="AV284" s="14" t="s">
        <v>282</v>
      </c>
      <c r="AW284" s="14" t="s">
        <v>42</v>
      </c>
      <c r="AX284" s="14" t="s">
        <v>93</v>
      </c>
      <c r="AY284" s="261" t="s">
        <v>264</v>
      </c>
    </row>
    <row r="285" s="2" customFormat="1" ht="24.15" customHeight="1">
      <c r="A285" s="40"/>
      <c r="B285" s="41"/>
      <c r="C285" s="225" t="s">
        <v>542</v>
      </c>
      <c r="D285" s="225" t="s">
        <v>266</v>
      </c>
      <c r="E285" s="226" t="s">
        <v>543</v>
      </c>
      <c r="F285" s="227" t="s">
        <v>544</v>
      </c>
      <c r="G285" s="228" t="s">
        <v>269</v>
      </c>
      <c r="H285" s="229">
        <v>3.7450000000000001</v>
      </c>
      <c r="I285" s="230"/>
      <c r="J285" s="231">
        <f>ROUND(I285*H285,2)</f>
        <v>0</v>
      </c>
      <c r="K285" s="232"/>
      <c r="L285" s="46"/>
      <c r="M285" s="233" t="s">
        <v>1</v>
      </c>
      <c r="N285" s="234" t="s">
        <v>50</v>
      </c>
      <c r="O285" s="93"/>
      <c r="P285" s="235">
        <f>O285*H285</f>
        <v>0</v>
      </c>
      <c r="Q285" s="235">
        <v>0.16700000000000001</v>
      </c>
      <c r="R285" s="235">
        <f>Q285*H285</f>
        <v>0.62541500000000005</v>
      </c>
      <c r="S285" s="235">
        <v>0</v>
      </c>
      <c r="T285" s="23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7" t="s">
        <v>270</v>
      </c>
      <c r="AT285" s="237" t="s">
        <v>266</v>
      </c>
      <c r="AU285" s="237" t="s">
        <v>96</v>
      </c>
      <c r="AY285" s="18" t="s">
        <v>264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8" t="s">
        <v>93</v>
      </c>
      <c r="BK285" s="238">
        <f>ROUND(I285*H285,2)</f>
        <v>0</v>
      </c>
      <c r="BL285" s="18" t="s">
        <v>270</v>
      </c>
      <c r="BM285" s="237" t="s">
        <v>545</v>
      </c>
    </row>
    <row r="286" s="13" customFormat="1">
      <c r="A286" s="13"/>
      <c r="B286" s="239"/>
      <c r="C286" s="240"/>
      <c r="D286" s="241" t="s">
        <v>272</v>
      </c>
      <c r="E286" s="242" t="s">
        <v>1</v>
      </c>
      <c r="F286" s="243" t="s">
        <v>200</v>
      </c>
      <c r="G286" s="240"/>
      <c r="H286" s="244">
        <v>3.7450000000000001</v>
      </c>
      <c r="I286" s="245"/>
      <c r="J286" s="240"/>
      <c r="K286" s="240"/>
      <c r="L286" s="246"/>
      <c r="M286" s="247"/>
      <c r="N286" s="248"/>
      <c r="O286" s="248"/>
      <c r="P286" s="248"/>
      <c r="Q286" s="248"/>
      <c r="R286" s="248"/>
      <c r="S286" s="248"/>
      <c r="T286" s="24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0" t="s">
        <v>272</v>
      </c>
      <c r="AU286" s="250" t="s">
        <v>96</v>
      </c>
      <c r="AV286" s="13" t="s">
        <v>96</v>
      </c>
      <c r="AW286" s="13" t="s">
        <v>42</v>
      </c>
      <c r="AX286" s="13" t="s">
        <v>93</v>
      </c>
      <c r="AY286" s="250" t="s">
        <v>264</v>
      </c>
    </row>
    <row r="287" s="12" customFormat="1" ht="22.8" customHeight="1">
      <c r="A287" s="12"/>
      <c r="B287" s="209"/>
      <c r="C287" s="210"/>
      <c r="D287" s="211" t="s">
        <v>84</v>
      </c>
      <c r="E287" s="223" t="s">
        <v>311</v>
      </c>
      <c r="F287" s="223" t="s">
        <v>546</v>
      </c>
      <c r="G287" s="210"/>
      <c r="H287" s="210"/>
      <c r="I287" s="213"/>
      <c r="J287" s="224">
        <f>BK287</f>
        <v>0</v>
      </c>
      <c r="K287" s="210"/>
      <c r="L287" s="215"/>
      <c r="M287" s="216"/>
      <c r="N287" s="217"/>
      <c r="O287" s="217"/>
      <c r="P287" s="218">
        <f>SUM(P288:P291)</f>
        <v>0</v>
      </c>
      <c r="Q287" s="217"/>
      <c r="R287" s="218">
        <f>SUM(R288:R291)</f>
        <v>0.1578</v>
      </c>
      <c r="S287" s="217"/>
      <c r="T287" s="219">
        <f>SUM(T288:T291)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0" t="s">
        <v>93</v>
      </c>
      <c r="AT287" s="221" t="s">
        <v>84</v>
      </c>
      <c r="AU287" s="221" t="s">
        <v>93</v>
      </c>
      <c r="AY287" s="220" t="s">
        <v>264</v>
      </c>
      <c r="BK287" s="222">
        <f>SUM(BK288:BK291)</f>
        <v>0</v>
      </c>
    </row>
    <row r="288" s="2" customFormat="1" ht="24.15" customHeight="1">
      <c r="A288" s="40"/>
      <c r="B288" s="41"/>
      <c r="C288" s="225" t="s">
        <v>547</v>
      </c>
      <c r="D288" s="225" t="s">
        <v>266</v>
      </c>
      <c r="E288" s="226" t="s">
        <v>548</v>
      </c>
      <c r="F288" s="227" t="s">
        <v>549</v>
      </c>
      <c r="G288" s="228" t="s">
        <v>269</v>
      </c>
      <c r="H288" s="229">
        <v>16.035</v>
      </c>
      <c r="I288" s="230"/>
      <c r="J288" s="231">
        <f>ROUND(I288*H288,2)</f>
        <v>0</v>
      </c>
      <c r="K288" s="232"/>
      <c r="L288" s="46"/>
      <c r="M288" s="233" t="s">
        <v>1</v>
      </c>
      <c r="N288" s="234" t="s">
        <v>50</v>
      </c>
      <c r="O288" s="93"/>
      <c r="P288" s="235">
        <f>O288*H288</f>
        <v>0</v>
      </c>
      <c r="Q288" s="235">
        <v>0.0080000000000000002</v>
      </c>
      <c r="R288" s="235">
        <f>Q288*H288</f>
        <v>0.12828000000000001</v>
      </c>
      <c r="S288" s="235">
        <v>0</v>
      </c>
      <c r="T288" s="23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7" t="s">
        <v>270</v>
      </c>
      <c r="AT288" s="237" t="s">
        <v>266</v>
      </c>
      <c r="AU288" s="237" t="s">
        <v>96</v>
      </c>
      <c r="AY288" s="18" t="s">
        <v>264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8" t="s">
        <v>93</v>
      </c>
      <c r="BK288" s="238">
        <f>ROUND(I288*H288,2)</f>
        <v>0</v>
      </c>
      <c r="BL288" s="18" t="s">
        <v>270</v>
      </c>
      <c r="BM288" s="237" t="s">
        <v>550</v>
      </c>
    </row>
    <row r="289" s="13" customFormat="1">
      <c r="A289" s="13"/>
      <c r="B289" s="239"/>
      <c r="C289" s="240"/>
      <c r="D289" s="241" t="s">
        <v>272</v>
      </c>
      <c r="E289" s="242" t="s">
        <v>222</v>
      </c>
      <c r="F289" s="243" t="s">
        <v>551</v>
      </c>
      <c r="G289" s="240"/>
      <c r="H289" s="244">
        <v>16.035</v>
      </c>
      <c r="I289" s="245"/>
      <c r="J289" s="240"/>
      <c r="K289" s="240"/>
      <c r="L289" s="246"/>
      <c r="M289" s="247"/>
      <c r="N289" s="248"/>
      <c r="O289" s="248"/>
      <c r="P289" s="248"/>
      <c r="Q289" s="248"/>
      <c r="R289" s="248"/>
      <c r="S289" s="248"/>
      <c r="T289" s="24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0" t="s">
        <v>272</v>
      </c>
      <c r="AU289" s="250" t="s">
        <v>96</v>
      </c>
      <c r="AV289" s="13" t="s">
        <v>96</v>
      </c>
      <c r="AW289" s="13" t="s">
        <v>42</v>
      </c>
      <c r="AX289" s="13" t="s">
        <v>93</v>
      </c>
      <c r="AY289" s="250" t="s">
        <v>264</v>
      </c>
    </row>
    <row r="290" s="2" customFormat="1" ht="24.15" customHeight="1">
      <c r="A290" s="40"/>
      <c r="B290" s="41"/>
      <c r="C290" s="225" t="s">
        <v>552</v>
      </c>
      <c r="D290" s="225" t="s">
        <v>266</v>
      </c>
      <c r="E290" s="226" t="s">
        <v>553</v>
      </c>
      <c r="F290" s="227" t="s">
        <v>554</v>
      </c>
      <c r="G290" s="228" t="s">
        <v>269</v>
      </c>
      <c r="H290" s="229">
        <v>3.6899999999999999</v>
      </c>
      <c r="I290" s="230"/>
      <c r="J290" s="231">
        <f>ROUND(I290*H290,2)</f>
        <v>0</v>
      </c>
      <c r="K290" s="232"/>
      <c r="L290" s="46"/>
      <c r="M290" s="233" t="s">
        <v>1</v>
      </c>
      <c r="N290" s="234" t="s">
        <v>50</v>
      </c>
      <c r="O290" s="93"/>
      <c r="P290" s="235">
        <f>O290*H290</f>
        <v>0</v>
      </c>
      <c r="Q290" s="235">
        <v>0.0080000000000000002</v>
      </c>
      <c r="R290" s="235">
        <f>Q290*H290</f>
        <v>0.029520000000000001</v>
      </c>
      <c r="S290" s="235">
        <v>0</v>
      </c>
      <c r="T290" s="23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7" t="s">
        <v>270</v>
      </c>
      <c r="AT290" s="237" t="s">
        <v>266</v>
      </c>
      <c r="AU290" s="237" t="s">
        <v>96</v>
      </c>
      <c r="AY290" s="18" t="s">
        <v>264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8" t="s">
        <v>93</v>
      </c>
      <c r="BK290" s="238">
        <f>ROUND(I290*H290,2)</f>
        <v>0</v>
      </c>
      <c r="BL290" s="18" t="s">
        <v>270</v>
      </c>
      <c r="BM290" s="237" t="s">
        <v>555</v>
      </c>
    </row>
    <row r="291" s="13" customFormat="1">
      <c r="A291" s="13"/>
      <c r="B291" s="239"/>
      <c r="C291" s="240"/>
      <c r="D291" s="241" t="s">
        <v>272</v>
      </c>
      <c r="E291" s="242" t="s">
        <v>224</v>
      </c>
      <c r="F291" s="243" t="s">
        <v>556</v>
      </c>
      <c r="G291" s="240"/>
      <c r="H291" s="244">
        <v>3.6899999999999999</v>
      </c>
      <c r="I291" s="245"/>
      <c r="J291" s="240"/>
      <c r="K291" s="240"/>
      <c r="L291" s="246"/>
      <c r="M291" s="247"/>
      <c r="N291" s="248"/>
      <c r="O291" s="248"/>
      <c r="P291" s="248"/>
      <c r="Q291" s="248"/>
      <c r="R291" s="248"/>
      <c r="S291" s="248"/>
      <c r="T291" s="24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0" t="s">
        <v>272</v>
      </c>
      <c r="AU291" s="250" t="s">
        <v>96</v>
      </c>
      <c r="AV291" s="13" t="s">
        <v>96</v>
      </c>
      <c r="AW291" s="13" t="s">
        <v>42</v>
      </c>
      <c r="AX291" s="13" t="s">
        <v>93</v>
      </c>
      <c r="AY291" s="250" t="s">
        <v>264</v>
      </c>
    </row>
    <row r="292" s="12" customFormat="1" ht="22.8" customHeight="1">
      <c r="A292" s="12"/>
      <c r="B292" s="209"/>
      <c r="C292" s="210"/>
      <c r="D292" s="211" t="s">
        <v>84</v>
      </c>
      <c r="E292" s="223" t="s">
        <v>321</v>
      </c>
      <c r="F292" s="223" t="s">
        <v>557</v>
      </c>
      <c r="G292" s="210"/>
      <c r="H292" s="210"/>
      <c r="I292" s="213"/>
      <c r="J292" s="224">
        <f>BK292</f>
        <v>0</v>
      </c>
      <c r="K292" s="210"/>
      <c r="L292" s="215"/>
      <c r="M292" s="216"/>
      <c r="N292" s="217"/>
      <c r="O292" s="217"/>
      <c r="P292" s="218">
        <f>SUM(P293:P382)</f>
        <v>0</v>
      </c>
      <c r="Q292" s="217"/>
      <c r="R292" s="218">
        <f>SUM(R293:R382)</f>
        <v>8.4502797999999988</v>
      </c>
      <c r="S292" s="217"/>
      <c r="T292" s="219">
        <f>SUM(T293:T382)</f>
        <v>0.57628000000000001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0" t="s">
        <v>93</v>
      </c>
      <c r="AT292" s="221" t="s">
        <v>84</v>
      </c>
      <c r="AU292" s="221" t="s">
        <v>93</v>
      </c>
      <c r="AY292" s="220" t="s">
        <v>264</v>
      </c>
      <c r="BK292" s="222">
        <f>SUM(BK293:BK382)</f>
        <v>0</v>
      </c>
    </row>
    <row r="293" s="2" customFormat="1" ht="24.15" customHeight="1">
      <c r="A293" s="40"/>
      <c r="B293" s="41"/>
      <c r="C293" s="225" t="s">
        <v>558</v>
      </c>
      <c r="D293" s="225" t="s">
        <v>266</v>
      </c>
      <c r="E293" s="226" t="s">
        <v>559</v>
      </c>
      <c r="F293" s="227" t="s">
        <v>560</v>
      </c>
      <c r="G293" s="228" t="s">
        <v>308</v>
      </c>
      <c r="H293" s="229">
        <v>232.80000000000001</v>
      </c>
      <c r="I293" s="230"/>
      <c r="J293" s="231">
        <f>ROUND(I293*H293,2)</f>
        <v>0</v>
      </c>
      <c r="K293" s="232"/>
      <c r="L293" s="46"/>
      <c r="M293" s="233" t="s">
        <v>1</v>
      </c>
      <c r="N293" s="234" t="s">
        <v>50</v>
      </c>
      <c r="O293" s="93"/>
      <c r="P293" s="235">
        <f>O293*H293</f>
        <v>0</v>
      </c>
      <c r="Q293" s="235">
        <v>0</v>
      </c>
      <c r="R293" s="235">
        <f>Q293*H293</f>
        <v>0</v>
      </c>
      <c r="S293" s="235">
        <v>0</v>
      </c>
      <c r="T293" s="23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7" t="s">
        <v>270</v>
      </c>
      <c r="AT293" s="237" t="s">
        <v>266</v>
      </c>
      <c r="AU293" s="237" t="s">
        <v>96</v>
      </c>
      <c r="AY293" s="18" t="s">
        <v>264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8" t="s">
        <v>93</v>
      </c>
      <c r="BK293" s="238">
        <f>ROUND(I293*H293,2)</f>
        <v>0</v>
      </c>
      <c r="BL293" s="18" t="s">
        <v>270</v>
      </c>
      <c r="BM293" s="237" t="s">
        <v>561</v>
      </c>
    </row>
    <row r="294" s="13" customFormat="1">
      <c r="A294" s="13"/>
      <c r="B294" s="239"/>
      <c r="C294" s="240"/>
      <c r="D294" s="241" t="s">
        <v>272</v>
      </c>
      <c r="E294" s="242" t="s">
        <v>1</v>
      </c>
      <c r="F294" s="243" t="s">
        <v>128</v>
      </c>
      <c r="G294" s="240"/>
      <c r="H294" s="244">
        <v>232.80000000000001</v>
      </c>
      <c r="I294" s="245"/>
      <c r="J294" s="240"/>
      <c r="K294" s="240"/>
      <c r="L294" s="246"/>
      <c r="M294" s="247"/>
      <c r="N294" s="248"/>
      <c r="O294" s="248"/>
      <c r="P294" s="248"/>
      <c r="Q294" s="248"/>
      <c r="R294" s="248"/>
      <c r="S294" s="248"/>
      <c r="T294" s="24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0" t="s">
        <v>272</v>
      </c>
      <c r="AU294" s="250" t="s">
        <v>96</v>
      </c>
      <c r="AV294" s="13" t="s">
        <v>96</v>
      </c>
      <c r="AW294" s="13" t="s">
        <v>42</v>
      </c>
      <c r="AX294" s="13" t="s">
        <v>93</v>
      </c>
      <c r="AY294" s="250" t="s">
        <v>264</v>
      </c>
    </row>
    <row r="295" s="2" customFormat="1" ht="24.15" customHeight="1">
      <c r="A295" s="40"/>
      <c r="B295" s="41"/>
      <c r="C295" s="283" t="s">
        <v>562</v>
      </c>
      <c r="D295" s="283" t="s">
        <v>445</v>
      </c>
      <c r="E295" s="284" t="s">
        <v>563</v>
      </c>
      <c r="F295" s="285" t="s">
        <v>564</v>
      </c>
      <c r="G295" s="286" t="s">
        <v>308</v>
      </c>
      <c r="H295" s="287">
        <v>232.80000000000001</v>
      </c>
      <c r="I295" s="288"/>
      <c r="J295" s="289">
        <f>ROUND(I295*H295,2)</f>
        <v>0</v>
      </c>
      <c r="K295" s="290"/>
      <c r="L295" s="291"/>
      <c r="M295" s="292" t="s">
        <v>1</v>
      </c>
      <c r="N295" s="293" t="s">
        <v>50</v>
      </c>
      <c r="O295" s="93"/>
      <c r="P295" s="235">
        <f>O295*H295</f>
        <v>0</v>
      </c>
      <c r="Q295" s="235">
        <v>0.018100000000000002</v>
      </c>
      <c r="R295" s="235">
        <f>Q295*H295</f>
        <v>4.213680000000001</v>
      </c>
      <c r="S295" s="235">
        <v>0</v>
      </c>
      <c r="T295" s="23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7" t="s">
        <v>321</v>
      </c>
      <c r="AT295" s="237" t="s">
        <v>445</v>
      </c>
      <c r="AU295" s="237" t="s">
        <v>96</v>
      </c>
      <c r="AY295" s="18" t="s">
        <v>264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8" t="s">
        <v>93</v>
      </c>
      <c r="BK295" s="238">
        <f>ROUND(I295*H295,2)</f>
        <v>0</v>
      </c>
      <c r="BL295" s="18" t="s">
        <v>270</v>
      </c>
      <c r="BM295" s="237" t="s">
        <v>565</v>
      </c>
    </row>
    <row r="296" s="13" customFormat="1">
      <c r="A296" s="13"/>
      <c r="B296" s="239"/>
      <c r="C296" s="240"/>
      <c r="D296" s="241" t="s">
        <v>272</v>
      </c>
      <c r="E296" s="242" t="s">
        <v>1</v>
      </c>
      <c r="F296" s="243" t="s">
        <v>128</v>
      </c>
      <c r="G296" s="240"/>
      <c r="H296" s="244">
        <v>232.80000000000001</v>
      </c>
      <c r="I296" s="245"/>
      <c r="J296" s="240"/>
      <c r="K296" s="240"/>
      <c r="L296" s="246"/>
      <c r="M296" s="247"/>
      <c r="N296" s="248"/>
      <c r="O296" s="248"/>
      <c r="P296" s="248"/>
      <c r="Q296" s="248"/>
      <c r="R296" s="248"/>
      <c r="S296" s="248"/>
      <c r="T296" s="24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0" t="s">
        <v>272</v>
      </c>
      <c r="AU296" s="250" t="s">
        <v>96</v>
      </c>
      <c r="AV296" s="13" t="s">
        <v>96</v>
      </c>
      <c r="AW296" s="13" t="s">
        <v>42</v>
      </c>
      <c r="AX296" s="13" t="s">
        <v>93</v>
      </c>
      <c r="AY296" s="250" t="s">
        <v>264</v>
      </c>
    </row>
    <row r="297" s="2" customFormat="1" ht="24.15" customHeight="1">
      <c r="A297" s="40"/>
      <c r="B297" s="41"/>
      <c r="C297" s="225" t="s">
        <v>566</v>
      </c>
      <c r="D297" s="225" t="s">
        <v>266</v>
      </c>
      <c r="E297" s="226" t="s">
        <v>567</v>
      </c>
      <c r="F297" s="227" t="s">
        <v>568</v>
      </c>
      <c r="G297" s="228" t="s">
        <v>348</v>
      </c>
      <c r="H297" s="229">
        <v>0.63600000000000001</v>
      </c>
      <c r="I297" s="230"/>
      <c r="J297" s="231">
        <f>ROUND(I297*H297,2)</f>
        <v>0</v>
      </c>
      <c r="K297" s="232"/>
      <c r="L297" s="46"/>
      <c r="M297" s="233" t="s">
        <v>1</v>
      </c>
      <c r="N297" s="234" t="s">
        <v>50</v>
      </c>
      <c r="O297" s="93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7" t="s">
        <v>270</v>
      </c>
      <c r="AT297" s="237" t="s">
        <v>266</v>
      </c>
      <c r="AU297" s="237" t="s">
        <v>96</v>
      </c>
      <c r="AY297" s="18" t="s">
        <v>264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8" t="s">
        <v>93</v>
      </c>
      <c r="BK297" s="238">
        <f>ROUND(I297*H297,2)</f>
        <v>0</v>
      </c>
      <c r="BL297" s="18" t="s">
        <v>270</v>
      </c>
      <c r="BM297" s="237" t="s">
        <v>569</v>
      </c>
    </row>
    <row r="298" s="13" customFormat="1">
      <c r="A298" s="13"/>
      <c r="B298" s="239"/>
      <c r="C298" s="240"/>
      <c r="D298" s="241" t="s">
        <v>272</v>
      </c>
      <c r="E298" s="242" t="s">
        <v>1</v>
      </c>
      <c r="F298" s="243" t="s">
        <v>570</v>
      </c>
      <c r="G298" s="240"/>
      <c r="H298" s="244">
        <v>0.63600000000000001</v>
      </c>
      <c r="I298" s="245"/>
      <c r="J298" s="240"/>
      <c r="K298" s="240"/>
      <c r="L298" s="246"/>
      <c r="M298" s="247"/>
      <c r="N298" s="248"/>
      <c r="O298" s="248"/>
      <c r="P298" s="248"/>
      <c r="Q298" s="248"/>
      <c r="R298" s="248"/>
      <c r="S298" s="248"/>
      <c r="T298" s="24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0" t="s">
        <v>272</v>
      </c>
      <c r="AU298" s="250" t="s">
        <v>96</v>
      </c>
      <c r="AV298" s="13" t="s">
        <v>96</v>
      </c>
      <c r="AW298" s="13" t="s">
        <v>42</v>
      </c>
      <c r="AX298" s="13" t="s">
        <v>93</v>
      </c>
      <c r="AY298" s="250" t="s">
        <v>264</v>
      </c>
    </row>
    <row r="299" s="2" customFormat="1" ht="16.5" customHeight="1">
      <c r="A299" s="40"/>
      <c r="B299" s="41"/>
      <c r="C299" s="283" t="s">
        <v>571</v>
      </c>
      <c r="D299" s="283" t="s">
        <v>445</v>
      </c>
      <c r="E299" s="284" t="s">
        <v>572</v>
      </c>
      <c r="F299" s="285" t="s">
        <v>573</v>
      </c>
      <c r="G299" s="286" t="s">
        <v>574</v>
      </c>
      <c r="H299" s="287">
        <v>1</v>
      </c>
      <c r="I299" s="288"/>
      <c r="J299" s="289">
        <f>ROUND(I299*H299,2)</f>
        <v>0</v>
      </c>
      <c r="K299" s="290"/>
      <c r="L299" s="291"/>
      <c r="M299" s="292" t="s">
        <v>1</v>
      </c>
      <c r="N299" s="293" t="s">
        <v>50</v>
      </c>
      <c r="O299" s="93"/>
      <c r="P299" s="235">
        <f>O299*H299</f>
        <v>0</v>
      </c>
      <c r="Q299" s="235">
        <v>0</v>
      </c>
      <c r="R299" s="235">
        <f>Q299*H299</f>
        <v>0</v>
      </c>
      <c r="S299" s="235">
        <v>0</v>
      </c>
      <c r="T299" s="23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7" t="s">
        <v>321</v>
      </c>
      <c r="AT299" s="237" t="s">
        <v>445</v>
      </c>
      <c r="AU299" s="237" t="s">
        <v>96</v>
      </c>
      <c r="AY299" s="18" t="s">
        <v>264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8" t="s">
        <v>93</v>
      </c>
      <c r="BK299" s="238">
        <f>ROUND(I299*H299,2)</f>
        <v>0</v>
      </c>
      <c r="BL299" s="18" t="s">
        <v>270</v>
      </c>
      <c r="BM299" s="237" t="s">
        <v>575</v>
      </c>
    </row>
    <row r="300" s="2" customFormat="1" ht="24.15" customHeight="1">
      <c r="A300" s="40"/>
      <c r="B300" s="41"/>
      <c r="C300" s="283" t="s">
        <v>576</v>
      </c>
      <c r="D300" s="283" t="s">
        <v>445</v>
      </c>
      <c r="E300" s="284" t="s">
        <v>577</v>
      </c>
      <c r="F300" s="285" t="s">
        <v>578</v>
      </c>
      <c r="G300" s="286" t="s">
        <v>269</v>
      </c>
      <c r="H300" s="287">
        <v>6.3600000000000003</v>
      </c>
      <c r="I300" s="288"/>
      <c r="J300" s="289">
        <f>ROUND(I300*H300,2)</f>
        <v>0</v>
      </c>
      <c r="K300" s="290"/>
      <c r="L300" s="291"/>
      <c r="M300" s="292" t="s">
        <v>1</v>
      </c>
      <c r="N300" s="293" t="s">
        <v>50</v>
      </c>
      <c r="O300" s="93"/>
      <c r="P300" s="235">
        <f>O300*H300</f>
        <v>0</v>
      </c>
      <c r="Q300" s="235">
        <v>0.00198</v>
      </c>
      <c r="R300" s="235">
        <f>Q300*H300</f>
        <v>0.012592800000000001</v>
      </c>
      <c r="S300" s="235">
        <v>0</v>
      </c>
      <c r="T300" s="23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7" t="s">
        <v>321</v>
      </c>
      <c r="AT300" s="237" t="s">
        <v>445</v>
      </c>
      <c r="AU300" s="237" t="s">
        <v>96</v>
      </c>
      <c r="AY300" s="18" t="s">
        <v>264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8" t="s">
        <v>93</v>
      </c>
      <c r="BK300" s="238">
        <f>ROUND(I300*H300,2)</f>
        <v>0</v>
      </c>
      <c r="BL300" s="18" t="s">
        <v>270</v>
      </c>
      <c r="BM300" s="237" t="s">
        <v>579</v>
      </c>
    </row>
    <row r="301" s="13" customFormat="1">
      <c r="A301" s="13"/>
      <c r="B301" s="239"/>
      <c r="C301" s="240"/>
      <c r="D301" s="241" t="s">
        <v>272</v>
      </c>
      <c r="E301" s="242" t="s">
        <v>1</v>
      </c>
      <c r="F301" s="243" t="s">
        <v>580</v>
      </c>
      <c r="G301" s="240"/>
      <c r="H301" s="244">
        <v>6.3600000000000003</v>
      </c>
      <c r="I301" s="245"/>
      <c r="J301" s="240"/>
      <c r="K301" s="240"/>
      <c r="L301" s="246"/>
      <c r="M301" s="247"/>
      <c r="N301" s="248"/>
      <c r="O301" s="248"/>
      <c r="P301" s="248"/>
      <c r="Q301" s="248"/>
      <c r="R301" s="248"/>
      <c r="S301" s="248"/>
      <c r="T301" s="24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0" t="s">
        <v>272</v>
      </c>
      <c r="AU301" s="250" t="s">
        <v>96</v>
      </c>
      <c r="AV301" s="13" t="s">
        <v>96</v>
      </c>
      <c r="AW301" s="13" t="s">
        <v>42</v>
      </c>
      <c r="AX301" s="13" t="s">
        <v>93</v>
      </c>
      <c r="AY301" s="250" t="s">
        <v>264</v>
      </c>
    </row>
    <row r="302" s="2" customFormat="1" ht="24.15" customHeight="1">
      <c r="A302" s="40"/>
      <c r="B302" s="41"/>
      <c r="C302" s="225" t="s">
        <v>581</v>
      </c>
      <c r="D302" s="225" t="s">
        <v>266</v>
      </c>
      <c r="E302" s="226" t="s">
        <v>582</v>
      </c>
      <c r="F302" s="227" t="s">
        <v>583</v>
      </c>
      <c r="G302" s="228" t="s">
        <v>584</v>
      </c>
      <c r="H302" s="229">
        <v>3</v>
      </c>
      <c r="I302" s="230"/>
      <c r="J302" s="231">
        <f>ROUND(I302*H302,2)</f>
        <v>0</v>
      </c>
      <c r="K302" s="232"/>
      <c r="L302" s="46"/>
      <c r="M302" s="233" t="s">
        <v>1</v>
      </c>
      <c r="N302" s="234" t="s">
        <v>50</v>
      </c>
      <c r="O302" s="93"/>
      <c r="P302" s="235">
        <f>O302*H302</f>
        <v>0</v>
      </c>
      <c r="Q302" s="235">
        <v>0.00167</v>
      </c>
      <c r="R302" s="235">
        <f>Q302*H302</f>
        <v>0.0050100000000000006</v>
      </c>
      <c r="S302" s="235">
        <v>0.010670000000000001</v>
      </c>
      <c r="T302" s="236">
        <f>S302*H302</f>
        <v>0.032010000000000004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7" t="s">
        <v>270</v>
      </c>
      <c r="AT302" s="237" t="s">
        <v>266</v>
      </c>
      <c r="AU302" s="237" t="s">
        <v>96</v>
      </c>
      <c r="AY302" s="18" t="s">
        <v>264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8" t="s">
        <v>93</v>
      </c>
      <c r="BK302" s="238">
        <f>ROUND(I302*H302,2)</f>
        <v>0</v>
      </c>
      <c r="BL302" s="18" t="s">
        <v>270</v>
      </c>
      <c r="BM302" s="237" t="s">
        <v>585</v>
      </c>
    </row>
    <row r="303" s="2" customFormat="1" ht="24.15" customHeight="1">
      <c r="A303" s="40"/>
      <c r="B303" s="41"/>
      <c r="C303" s="283" t="s">
        <v>586</v>
      </c>
      <c r="D303" s="283" t="s">
        <v>445</v>
      </c>
      <c r="E303" s="284" t="s">
        <v>587</v>
      </c>
      <c r="F303" s="285" t="s">
        <v>588</v>
      </c>
      <c r="G303" s="286" t="s">
        <v>584</v>
      </c>
      <c r="H303" s="287">
        <v>1</v>
      </c>
      <c r="I303" s="288"/>
      <c r="J303" s="289">
        <f>ROUND(I303*H303,2)</f>
        <v>0</v>
      </c>
      <c r="K303" s="290"/>
      <c r="L303" s="291"/>
      <c r="M303" s="292" t="s">
        <v>1</v>
      </c>
      <c r="N303" s="293" t="s">
        <v>50</v>
      </c>
      <c r="O303" s="93"/>
      <c r="P303" s="235">
        <f>O303*H303</f>
        <v>0</v>
      </c>
      <c r="Q303" s="235">
        <v>0.012200000000000001</v>
      </c>
      <c r="R303" s="235">
        <f>Q303*H303</f>
        <v>0.012200000000000001</v>
      </c>
      <c r="S303" s="235">
        <v>0</v>
      </c>
      <c r="T303" s="23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7" t="s">
        <v>321</v>
      </c>
      <c r="AT303" s="237" t="s">
        <v>445</v>
      </c>
      <c r="AU303" s="237" t="s">
        <v>96</v>
      </c>
      <c r="AY303" s="18" t="s">
        <v>264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8" t="s">
        <v>93</v>
      </c>
      <c r="BK303" s="238">
        <f>ROUND(I303*H303,2)</f>
        <v>0</v>
      </c>
      <c r="BL303" s="18" t="s">
        <v>270</v>
      </c>
      <c r="BM303" s="237" t="s">
        <v>589</v>
      </c>
    </row>
    <row r="304" s="2" customFormat="1" ht="24.15" customHeight="1">
      <c r="A304" s="40"/>
      <c r="B304" s="41"/>
      <c r="C304" s="283" t="s">
        <v>590</v>
      </c>
      <c r="D304" s="283" t="s">
        <v>445</v>
      </c>
      <c r="E304" s="284" t="s">
        <v>591</v>
      </c>
      <c r="F304" s="285" t="s">
        <v>592</v>
      </c>
      <c r="G304" s="286" t="s">
        <v>584</v>
      </c>
      <c r="H304" s="287">
        <v>1</v>
      </c>
      <c r="I304" s="288"/>
      <c r="J304" s="289">
        <f>ROUND(I304*H304,2)</f>
        <v>0</v>
      </c>
      <c r="K304" s="290"/>
      <c r="L304" s="291"/>
      <c r="M304" s="292" t="s">
        <v>1</v>
      </c>
      <c r="N304" s="293" t="s">
        <v>50</v>
      </c>
      <c r="O304" s="93"/>
      <c r="P304" s="235">
        <f>O304*H304</f>
        <v>0</v>
      </c>
      <c r="Q304" s="235">
        <v>0.012</v>
      </c>
      <c r="R304" s="235">
        <f>Q304*H304</f>
        <v>0.012</v>
      </c>
      <c r="S304" s="235">
        <v>0</v>
      </c>
      <c r="T304" s="23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7" t="s">
        <v>321</v>
      </c>
      <c r="AT304" s="237" t="s">
        <v>445</v>
      </c>
      <c r="AU304" s="237" t="s">
        <v>96</v>
      </c>
      <c r="AY304" s="18" t="s">
        <v>264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8" t="s">
        <v>93</v>
      </c>
      <c r="BK304" s="238">
        <f>ROUND(I304*H304,2)</f>
        <v>0</v>
      </c>
      <c r="BL304" s="18" t="s">
        <v>270</v>
      </c>
      <c r="BM304" s="237" t="s">
        <v>593</v>
      </c>
    </row>
    <row r="305" s="2" customFormat="1" ht="24.15" customHeight="1">
      <c r="A305" s="40"/>
      <c r="B305" s="41"/>
      <c r="C305" s="283" t="s">
        <v>594</v>
      </c>
      <c r="D305" s="283" t="s">
        <v>445</v>
      </c>
      <c r="E305" s="284" t="s">
        <v>595</v>
      </c>
      <c r="F305" s="285" t="s">
        <v>596</v>
      </c>
      <c r="G305" s="286" t="s">
        <v>584</v>
      </c>
      <c r="H305" s="287">
        <v>1</v>
      </c>
      <c r="I305" s="288"/>
      <c r="J305" s="289">
        <f>ROUND(I305*H305,2)</f>
        <v>0</v>
      </c>
      <c r="K305" s="290"/>
      <c r="L305" s="291"/>
      <c r="M305" s="292" t="s">
        <v>1</v>
      </c>
      <c r="N305" s="293" t="s">
        <v>50</v>
      </c>
      <c r="O305" s="93"/>
      <c r="P305" s="235">
        <f>O305*H305</f>
        <v>0</v>
      </c>
      <c r="Q305" s="235">
        <v>0.0064999999999999997</v>
      </c>
      <c r="R305" s="235">
        <f>Q305*H305</f>
        <v>0.0064999999999999997</v>
      </c>
      <c r="S305" s="235">
        <v>0</v>
      </c>
      <c r="T305" s="23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7" t="s">
        <v>321</v>
      </c>
      <c r="AT305" s="237" t="s">
        <v>445</v>
      </c>
      <c r="AU305" s="237" t="s">
        <v>96</v>
      </c>
      <c r="AY305" s="18" t="s">
        <v>264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8" t="s">
        <v>93</v>
      </c>
      <c r="BK305" s="238">
        <f>ROUND(I305*H305,2)</f>
        <v>0</v>
      </c>
      <c r="BL305" s="18" t="s">
        <v>270</v>
      </c>
      <c r="BM305" s="237" t="s">
        <v>597</v>
      </c>
    </row>
    <row r="306" s="2" customFormat="1" ht="24.15" customHeight="1">
      <c r="A306" s="40"/>
      <c r="B306" s="41"/>
      <c r="C306" s="225" t="s">
        <v>598</v>
      </c>
      <c r="D306" s="225" t="s">
        <v>266</v>
      </c>
      <c r="E306" s="226" t="s">
        <v>599</v>
      </c>
      <c r="F306" s="227" t="s">
        <v>600</v>
      </c>
      <c r="G306" s="228" t="s">
        <v>584</v>
      </c>
      <c r="H306" s="229">
        <v>5</v>
      </c>
      <c r="I306" s="230"/>
      <c r="J306" s="231">
        <f>ROUND(I306*H306,2)</f>
        <v>0</v>
      </c>
      <c r="K306" s="232"/>
      <c r="L306" s="46"/>
      <c r="M306" s="233" t="s">
        <v>1</v>
      </c>
      <c r="N306" s="234" t="s">
        <v>50</v>
      </c>
      <c r="O306" s="93"/>
      <c r="P306" s="235">
        <f>O306*H306</f>
        <v>0</v>
      </c>
      <c r="Q306" s="235">
        <v>0</v>
      </c>
      <c r="R306" s="235">
        <f>Q306*H306</f>
        <v>0</v>
      </c>
      <c r="S306" s="235">
        <v>0.011599999999999999</v>
      </c>
      <c r="T306" s="236">
        <f>S306*H306</f>
        <v>0.057999999999999996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7" t="s">
        <v>270</v>
      </c>
      <c r="AT306" s="237" t="s">
        <v>266</v>
      </c>
      <c r="AU306" s="237" t="s">
        <v>96</v>
      </c>
      <c r="AY306" s="18" t="s">
        <v>264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8" t="s">
        <v>93</v>
      </c>
      <c r="BK306" s="238">
        <f>ROUND(I306*H306,2)</f>
        <v>0</v>
      </c>
      <c r="BL306" s="18" t="s">
        <v>270</v>
      </c>
      <c r="BM306" s="237" t="s">
        <v>601</v>
      </c>
    </row>
    <row r="307" s="2" customFormat="1" ht="24.15" customHeight="1">
      <c r="A307" s="40"/>
      <c r="B307" s="41"/>
      <c r="C307" s="283" t="s">
        <v>602</v>
      </c>
      <c r="D307" s="283" t="s">
        <v>445</v>
      </c>
      <c r="E307" s="284" t="s">
        <v>603</v>
      </c>
      <c r="F307" s="285" t="s">
        <v>604</v>
      </c>
      <c r="G307" s="286" t="s">
        <v>584</v>
      </c>
      <c r="H307" s="287">
        <v>1</v>
      </c>
      <c r="I307" s="288"/>
      <c r="J307" s="289">
        <f>ROUND(I307*H307,2)</f>
        <v>0</v>
      </c>
      <c r="K307" s="290"/>
      <c r="L307" s="291"/>
      <c r="M307" s="292" t="s">
        <v>1</v>
      </c>
      <c r="N307" s="293" t="s">
        <v>50</v>
      </c>
      <c r="O307" s="93"/>
      <c r="P307" s="235">
        <f>O307*H307</f>
        <v>0</v>
      </c>
      <c r="Q307" s="235">
        <v>0.010800000000000001</v>
      </c>
      <c r="R307" s="235">
        <f>Q307*H307</f>
        <v>0.010800000000000001</v>
      </c>
      <c r="S307" s="235">
        <v>0</v>
      </c>
      <c r="T307" s="23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7" t="s">
        <v>321</v>
      </c>
      <c r="AT307" s="237" t="s">
        <v>445</v>
      </c>
      <c r="AU307" s="237" t="s">
        <v>96</v>
      </c>
      <c r="AY307" s="18" t="s">
        <v>264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8" t="s">
        <v>93</v>
      </c>
      <c r="BK307" s="238">
        <f>ROUND(I307*H307,2)</f>
        <v>0</v>
      </c>
      <c r="BL307" s="18" t="s">
        <v>270</v>
      </c>
      <c r="BM307" s="237" t="s">
        <v>605</v>
      </c>
    </row>
    <row r="308" s="2" customFormat="1" ht="24.15" customHeight="1">
      <c r="A308" s="40"/>
      <c r="B308" s="41"/>
      <c r="C308" s="283" t="s">
        <v>606</v>
      </c>
      <c r="D308" s="283" t="s">
        <v>445</v>
      </c>
      <c r="E308" s="284" t="s">
        <v>607</v>
      </c>
      <c r="F308" s="285" t="s">
        <v>608</v>
      </c>
      <c r="G308" s="286" t="s">
        <v>584</v>
      </c>
      <c r="H308" s="287">
        <v>3</v>
      </c>
      <c r="I308" s="288"/>
      <c r="J308" s="289">
        <f>ROUND(I308*H308,2)</f>
        <v>0</v>
      </c>
      <c r="K308" s="290"/>
      <c r="L308" s="291"/>
      <c r="M308" s="292" t="s">
        <v>1</v>
      </c>
      <c r="N308" s="293" t="s">
        <v>50</v>
      </c>
      <c r="O308" s="93"/>
      <c r="P308" s="235">
        <f>O308*H308</f>
        <v>0</v>
      </c>
      <c r="Q308" s="235">
        <v>0.0088000000000000005</v>
      </c>
      <c r="R308" s="235">
        <f>Q308*H308</f>
        <v>0.0264</v>
      </c>
      <c r="S308" s="235">
        <v>0</v>
      </c>
      <c r="T308" s="23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7" t="s">
        <v>321</v>
      </c>
      <c r="AT308" s="237" t="s">
        <v>445</v>
      </c>
      <c r="AU308" s="237" t="s">
        <v>96</v>
      </c>
      <c r="AY308" s="18" t="s">
        <v>264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8" t="s">
        <v>93</v>
      </c>
      <c r="BK308" s="238">
        <f>ROUND(I308*H308,2)</f>
        <v>0</v>
      </c>
      <c r="BL308" s="18" t="s">
        <v>270</v>
      </c>
      <c r="BM308" s="237" t="s">
        <v>609</v>
      </c>
    </row>
    <row r="309" s="2" customFormat="1" ht="24.15" customHeight="1">
      <c r="A309" s="40"/>
      <c r="B309" s="41"/>
      <c r="C309" s="283" t="s">
        <v>610</v>
      </c>
      <c r="D309" s="283" t="s">
        <v>445</v>
      </c>
      <c r="E309" s="284" t="s">
        <v>611</v>
      </c>
      <c r="F309" s="285" t="s">
        <v>612</v>
      </c>
      <c r="G309" s="286" t="s">
        <v>584</v>
      </c>
      <c r="H309" s="287">
        <v>1</v>
      </c>
      <c r="I309" s="288"/>
      <c r="J309" s="289">
        <f>ROUND(I309*H309,2)</f>
        <v>0</v>
      </c>
      <c r="K309" s="290"/>
      <c r="L309" s="291"/>
      <c r="M309" s="292" t="s">
        <v>1</v>
      </c>
      <c r="N309" s="293" t="s">
        <v>50</v>
      </c>
      <c r="O309" s="93"/>
      <c r="P309" s="235">
        <f>O309*H309</f>
        <v>0</v>
      </c>
      <c r="Q309" s="235">
        <v>0.0104</v>
      </c>
      <c r="R309" s="235">
        <f>Q309*H309</f>
        <v>0.0104</v>
      </c>
      <c r="S309" s="235">
        <v>0</v>
      </c>
      <c r="T309" s="23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7" t="s">
        <v>321</v>
      </c>
      <c r="AT309" s="237" t="s">
        <v>445</v>
      </c>
      <c r="AU309" s="237" t="s">
        <v>96</v>
      </c>
      <c r="AY309" s="18" t="s">
        <v>264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8" t="s">
        <v>93</v>
      </c>
      <c r="BK309" s="238">
        <f>ROUND(I309*H309,2)</f>
        <v>0</v>
      </c>
      <c r="BL309" s="18" t="s">
        <v>270</v>
      </c>
      <c r="BM309" s="237" t="s">
        <v>613</v>
      </c>
    </row>
    <row r="310" s="2" customFormat="1" ht="24.15" customHeight="1">
      <c r="A310" s="40"/>
      <c r="B310" s="41"/>
      <c r="C310" s="225" t="s">
        <v>614</v>
      </c>
      <c r="D310" s="225" t="s">
        <v>266</v>
      </c>
      <c r="E310" s="226" t="s">
        <v>615</v>
      </c>
      <c r="F310" s="227" t="s">
        <v>616</v>
      </c>
      <c r="G310" s="228" t="s">
        <v>584</v>
      </c>
      <c r="H310" s="229">
        <v>5</v>
      </c>
      <c r="I310" s="230"/>
      <c r="J310" s="231">
        <f>ROUND(I310*H310,2)</f>
        <v>0</v>
      </c>
      <c r="K310" s="232"/>
      <c r="L310" s="46"/>
      <c r="M310" s="233" t="s">
        <v>1</v>
      </c>
      <c r="N310" s="234" t="s">
        <v>50</v>
      </c>
      <c r="O310" s="93"/>
      <c r="P310" s="235">
        <f>O310*H310</f>
        <v>0</v>
      </c>
      <c r="Q310" s="235">
        <v>0.00167</v>
      </c>
      <c r="R310" s="235">
        <f>Q310*H310</f>
        <v>0.0083499999999999998</v>
      </c>
      <c r="S310" s="235">
        <v>0.013769999999999999</v>
      </c>
      <c r="T310" s="236">
        <f>S310*H310</f>
        <v>0.068849999999999995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7" t="s">
        <v>270</v>
      </c>
      <c r="AT310" s="237" t="s">
        <v>266</v>
      </c>
      <c r="AU310" s="237" t="s">
        <v>96</v>
      </c>
      <c r="AY310" s="18" t="s">
        <v>264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8" t="s">
        <v>93</v>
      </c>
      <c r="BK310" s="238">
        <f>ROUND(I310*H310,2)</f>
        <v>0</v>
      </c>
      <c r="BL310" s="18" t="s">
        <v>270</v>
      </c>
      <c r="BM310" s="237" t="s">
        <v>617</v>
      </c>
    </row>
    <row r="311" s="2" customFormat="1" ht="16.5" customHeight="1">
      <c r="A311" s="40"/>
      <c r="B311" s="41"/>
      <c r="C311" s="283" t="s">
        <v>618</v>
      </c>
      <c r="D311" s="283" t="s">
        <v>445</v>
      </c>
      <c r="E311" s="284" t="s">
        <v>619</v>
      </c>
      <c r="F311" s="285" t="s">
        <v>620</v>
      </c>
      <c r="G311" s="286" t="s">
        <v>621</v>
      </c>
      <c r="H311" s="287">
        <v>1</v>
      </c>
      <c r="I311" s="288"/>
      <c r="J311" s="289">
        <f>ROUND(I311*H311,2)</f>
        <v>0</v>
      </c>
      <c r="K311" s="290"/>
      <c r="L311" s="291"/>
      <c r="M311" s="292" t="s">
        <v>1</v>
      </c>
      <c r="N311" s="293" t="s">
        <v>50</v>
      </c>
      <c r="O311" s="93"/>
      <c r="P311" s="235">
        <f>O311*H311</f>
        <v>0</v>
      </c>
      <c r="Q311" s="235">
        <v>0.0051999999999999998</v>
      </c>
      <c r="R311" s="235">
        <f>Q311*H311</f>
        <v>0.0051999999999999998</v>
      </c>
      <c r="S311" s="235">
        <v>0</v>
      </c>
      <c r="T311" s="23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7" t="s">
        <v>321</v>
      </c>
      <c r="AT311" s="237" t="s">
        <v>445</v>
      </c>
      <c r="AU311" s="237" t="s">
        <v>96</v>
      </c>
      <c r="AY311" s="18" t="s">
        <v>264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8" t="s">
        <v>93</v>
      </c>
      <c r="BK311" s="238">
        <f>ROUND(I311*H311,2)</f>
        <v>0</v>
      </c>
      <c r="BL311" s="18" t="s">
        <v>270</v>
      </c>
      <c r="BM311" s="237" t="s">
        <v>622</v>
      </c>
    </row>
    <row r="312" s="2" customFormat="1" ht="33" customHeight="1">
      <c r="A312" s="40"/>
      <c r="B312" s="41"/>
      <c r="C312" s="283" t="s">
        <v>623</v>
      </c>
      <c r="D312" s="283" t="s">
        <v>445</v>
      </c>
      <c r="E312" s="284" t="s">
        <v>624</v>
      </c>
      <c r="F312" s="285" t="s">
        <v>625</v>
      </c>
      <c r="G312" s="286" t="s">
        <v>584</v>
      </c>
      <c r="H312" s="287">
        <v>1</v>
      </c>
      <c r="I312" s="288"/>
      <c r="J312" s="289">
        <f>ROUND(I312*H312,2)</f>
        <v>0</v>
      </c>
      <c r="K312" s="290"/>
      <c r="L312" s="291"/>
      <c r="M312" s="292" t="s">
        <v>1</v>
      </c>
      <c r="N312" s="293" t="s">
        <v>50</v>
      </c>
      <c r="O312" s="93"/>
      <c r="P312" s="235">
        <f>O312*H312</f>
        <v>0</v>
      </c>
      <c r="Q312" s="235">
        <v>0.0088000000000000005</v>
      </c>
      <c r="R312" s="235">
        <f>Q312*H312</f>
        <v>0.0088000000000000005</v>
      </c>
      <c r="S312" s="235">
        <v>0</v>
      </c>
      <c r="T312" s="23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7" t="s">
        <v>321</v>
      </c>
      <c r="AT312" s="237" t="s">
        <v>445</v>
      </c>
      <c r="AU312" s="237" t="s">
        <v>96</v>
      </c>
      <c r="AY312" s="18" t="s">
        <v>264</v>
      </c>
      <c r="BE312" s="238">
        <f>IF(N312="základní",J312,0)</f>
        <v>0</v>
      </c>
      <c r="BF312" s="238">
        <f>IF(N312="snížená",J312,0)</f>
        <v>0</v>
      </c>
      <c r="BG312" s="238">
        <f>IF(N312="zákl. přenesená",J312,0)</f>
        <v>0</v>
      </c>
      <c r="BH312" s="238">
        <f>IF(N312="sníž. přenesená",J312,0)</f>
        <v>0</v>
      </c>
      <c r="BI312" s="238">
        <f>IF(N312="nulová",J312,0)</f>
        <v>0</v>
      </c>
      <c r="BJ312" s="18" t="s">
        <v>93</v>
      </c>
      <c r="BK312" s="238">
        <f>ROUND(I312*H312,2)</f>
        <v>0</v>
      </c>
      <c r="BL312" s="18" t="s">
        <v>270</v>
      </c>
      <c r="BM312" s="237" t="s">
        <v>626</v>
      </c>
    </row>
    <row r="313" s="2" customFormat="1" ht="24.15" customHeight="1">
      <c r="A313" s="40"/>
      <c r="B313" s="41"/>
      <c r="C313" s="283" t="s">
        <v>627</v>
      </c>
      <c r="D313" s="283" t="s">
        <v>445</v>
      </c>
      <c r="E313" s="284" t="s">
        <v>628</v>
      </c>
      <c r="F313" s="285" t="s">
        <v>629</v>
      </c>
      <c r="G313" s="286" t="s">
        <v>584</v>
      </c>
      <c r="H313" s="287">
        <v>1</v>
      </c>
      <c r="I313" s="288"/>
      <c r="J313" s="289">
        <f>ROUND(I313*H313,2)</f>
        <v>0</v>
      </c>
      <c r="K313" s="290"/>
      <c r="L313" s="291"/>
      <c r="M313" s="292" t="s">
        <v>1</v>
      </c>
      <c r="N313" s="293" t="s">
        <v>50</v>
      </c>
      <c r="O313" s="93"/>
      <c r="P313" s="235">
        <f>O313*H313</f>
        <v>0</v>
      </c>
      <c r="Q313" s="235">
        <v>0.0050000000000000001</v>
      </c>
      <c r="R313" s="235">
        <f>Q313*H313</f>
        <v>0.0050000000000000001</v>
      </c>
      <c r="S313" s="235">
        <v>0</v>
      </c>
      <c r="T313" s="23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7" t="s">
        <v>321</v>
      </c>
      <c r="AT313" s="237" t="s">
        <v>445</v>
      </c>
      <c r="AU313" s="237" t="s">
        <v>96</v>
      </c>
      <c r="AY313" s="18" t="s">
        <v>264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8" t="s">
        <v>93</v>
      </c>
      <c r="BK313" s="238">
        <f>ROUND(I313*H313,2)</f>
        <v>0</v>
      </c>
      <c r="BL313" s="18" t="s">
        <v>270</v>
      </c>
      <c r="BM313" s="237" t="s">
        <v>630</v>
      </c>
    </row>
    <row r="314" s="2" customFormat="1" ht="24.15" customHeight="1">
      <c r="A314" s="40"/>
      <c r="B314" s="41"/>
      <c r="C314" s="283" t="s">
        <v>631</v>
      </c>
      <c r="D314" s="283" t="s">
        <v>445</v>
      </c>
      <c r="E314" s="284" t="s">
        <v>632</v>
      </c>
      <c r="F314" s="285" t="s">
        <v>633</v>
      </c>
      <c r="G314" s="286" t="s">
        <v>584</v>
      </c>
      <c r="H314" s="287">
        <v>1</v>
      </c>
      <c r="I314" s="288"/>
      <c r="J314" s="289">
        <f>ROUND(I314*H314,2)</f>
        <v>0</v>
      </c>
      <c r="K314" s="290"/>
      <c r="L314" s="291"/>
      <c r="M314" s="292" t="s">
        <v>1</v>
      </c>
      <c r="N314" s="293" t="s">
        <v>50</v>
      </c>
      <c r="O314" s="93"/>
      <c r="P314" s="235">
        <f>O314*H314</f>
        <v>0</v>
      </c>
      <c r="Q314" s="235">
        <v>0.0086</v>
      </c>
      <c r="R314" s="235">
        <f>Q314*H314</f>
        <v>0.0086</v>
      </c>
      <c r="S314" s="235">
        <v>0</v>
      </c>
      <c r="T314" s="23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7" t="s">
        <v>321</v>
      </c>
      <c r="AT314" s="237" t="s">
        <v>445</v>
      </c>
      <c r="AU314" s="237" t="s">
        <v>96</v>
      </c>
      <c r="AY314" s="18" t="s">
        <v>264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8" t="s">
        <v>93</v>
      </c>
      <c r="BK314" s="238">
        <f>ROUND(I314*H314,2)</f>
        <v>0</v>
      </c>
      <c r="BL314" s="18" t="s">
        <v>270</v>
      </c>
      <c r="BM314" s="237" t="s">
        <v>634</v>
      </c>
    </row>
    <row r="315" s="2" customFormat="1" ht="24.15" customHeight="1">
      <c r="A315" s="40"/>
      <c r="B315" s="41"/>
      <c r="C315" s="283" t="s">
        <v>635</v>
      </c>
      <c r="D315" s="283" t="s">
        <v>445</v>
      </c>
      <c r="E315" s="284" t="s">
        <v>636</v>
      </c>
      <c r="F315" s="285" t="s">
        <v>637</v>
      </c>
      <c r="G315" s="286" t="s">
        <v>584</v>
      </c>
      <c r="H315" s="287">
        <v>1</v>
      </c>
      <c r="I315" s="288"/>
      <c r="J315" s="289">
        <f>ROUND(I315*H315,2)</f>
        <v>0</v>
      </c>
      <c r="K315" s="290"/>
      <c r="L315" s="291"/>
      <c r="M315" s="292" t="s">
        <v>1</v>
      </c>
      <c r="N315" s="293" t="s">
        <v>50</v>
      </c>
      <c r="O315" s="93"/>
      <c r="P315" s="235">
        <f>O315*H315</f>
        <v>0</v>
      </c>
      <c r="Q315" s="235">
        <v>0.010500000000000001</v>
      </c>
      <c r="R315" s="235">
        <f>Q315*H315</f>
        <v>0.010500000000000001</v>
      </c>
      <c r="S315" s="235">
        <v>0</v>
      </c>
      <c r="T315" s="23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7" t="s">
        <v>321</v>
      </c>
      <c r="AT315" s="237" t="s">
        <v>445</v>
      </c>
      <c r="AU315" s="237" t="s">
        <v>96</v>
      </c>
      <c r="AY315" s="18" t="s">
        <v>264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8" t="s">
        <v>93</v>
      </c>
      <c r="BK315" s="238">
        <f>ROUND(I315*H315,2)</f>
        <v>0</v>
      </c>
      <c r="BL315" s="18" t="s">
        <v>270</v>
      </c>
      <c r="BM315" s="237" t="s">
        <v>638</v>
      </c>
    </row>
    <row r="316" s="2" customFormat="1" ht="24.15" customHeight="1">
      <c r="A316" s="40"/>
      <c r="B316" s="41"/>
      <c r="C316" s="225" t="s">
        <v>639</v>
      </c>
      <c r="D316" s="225" t="s">
        <v>266</v>
      </c>
      <c r="E316" s="226" t="s">
        <v>640</v>
      </c>
      <c r="F316" s="227" t="s">
        <v>641</v>
      </c>
      <c r="G316" s="228" t="s">
        <v>584</v>
      </c>
      <c r="H316" s="229">
        <v>2</v>
      </c>
      <c r="I316" s="230"/>
      <c r="J316" s="231">
        <f>ROUND(I316*H316,2)</f>
        <v>0</v>
      </c>
      <c r="K316" s="232"/>
      <c r="L316" s="46"/>
      <c r="M316" s="233" t="s">
        <v>1</v>
      </c>
      <c r="N316" s="234" t="s">
        <v>50</v>
      </c>
      <c r="O316" s="93"/>
      <c r="P316" s="235">
        <f>O316*H316</f>
        <v>0</v>
      </c>
      <c r="Q316" s="235">
        <v>0.0017099999999999999</v>
      </c>
      <c r="R316" s="235">
        <f>Q316*H316</f>
        <v>0.0034199999999999999</v>
      </c>
      <c r="S316" s="235">
        <v>0.19871</v>
      </c>
      <c r="T316" s="236">
        <f>S316*H316</f>
        <v>0.39742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37" t="s">
        <v>270</v>
      </c>
      <c r="AT316" s="237" t="s">
        <v>266</v>
      </c>
      <c r="AU316" s="237" t="s">
        <v>96</v>
      </c>
      <c r="AY316" s="18" t="s">
        <v>264</v>
      </c>
      <c r="BE316" s="238">
        <f>IF(N316="základní",J316,0)</f>
        <v>0</v>
      </c>
      <c r="BF316" s="238">
        <f>IF(N316="snížená",J316,0)</f>
        <v>0</v>
      </c>
      <c r="BG316" s="238">
        <f>IF(N316="zákl. přenesená",J316,0)</f>
        <v>0</v>
      </c>
      <c r="BH316" s="238">
        <f>IF(N316="sníž. přenesená",J316,0)</f>
        <v>0</v>
      </c>
      <c r="BI316" s="238">
        <f>IF(N316="nulová",J316,0)</f>
        <v>0</v>
      </c>
      <c r="BJ316" s="18" t="s">
        <v>93</v>
      </c>
      <c r="BK316" s="238">
        <f>ROUND(I316*H316,2)</f>
        <v>0</v>
      </c>
      <c r="BL316" s="18" t="s">
        <v>270</v>
      </c>
      <c r="BM316" s="237" t="s">
        <v>642</v>
      </c>
    </row>
    <row r="317" s="2" customFormat="1" ht="33" customHeight="1">
      <c r="A317" s="40"/>
      <c r="B317" s="41"/>
      <c r="C317" s="283" t="s">
        <v>643</v>
      </c>
      <c r="D317" s="283" t="s">
        <v>445</v>
      </c>
      <c r="E317" s="284" t="s">
        <v>644</v>
      </c>
      <c r="F317" s="285" t="s">
        <v>645</v>
      </c>
      <c r="G317" s="286" t="s">
        <v>584</v>
      </c>
      <c r="H317" s="287">
        <v>1</v>
      </c>
      <c r="I317" s="288"/>
      <c r="J317" s="289">
        <f>ROUND(I317*H317,2)</f>
        <v>0</v>
      </c>
      <c r="K317" s="290"/>
      <c r="L317" s="291"/>
      <c r="M317" s="292" t="s">
        <v>1</v>
      </c>
      <c r="N317" s="293" t="s">
        <v>50</v>
      </c>
      <c r="O317" s="93"/>
      <c r="P317" s="235">
        <f>O317*H317</f>
        <v>0</v>
      </c>
      <c r="Q317" s="235">
        <v>0.0178</v>
      </c>
      <c r="R317" s="235">
        <f>Q317*H317</f>
        <v>0.0178</v>
      </c>
      <c r="S317" s="235">
        <v>0</v>
      </c>
      <c r="T317" s="23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7" t="s">
        <v>321</v>
      </c>
      <c r="AT317" s="237" t="s">
        <v>445</v>
      </c>
      <c r="AU317" s="237" t="s">
        <v>96</v>
      </c>
      <c r="AY317" s="18" t="s">
        <v>264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8" t="s">
        <v>93</v>
      </c>
      <c r="BK317" s="238">
        <f>ROUND(I317*H317,2)</f>
        <v>0</v>
      </c>
      <c r="BL317" s="18" t="s">
        <v>270</v>
      </c>
      <c r="BM317" s="237" t="s">
        <v>646</v>
      </c>
    </row>
    <row r="318" s="2" customFormat="1" ht="21.75" customHeight="1">
      <c r="A318" s="40"/>
      <c r="B318" s="41"/>
      <c r="C318" s="283" t="s">
        <v>647</v>
      </c>
      <c r="D318" s="283" t="s">
        <v>445</v>
      </c>
      <c r="E318" s="284" t="s">
        <v>648</v>
      </c>
      <c r="F318" s="285" t="s">
        <v>649</v>
      </c>
      <c r="G318" s="286" t="s">
        <v>584</v>
      </c>
      <c r="H318" s="287">
        <v>1</v>
      </c>
      <c r="I318" s="288"/>
      <c r="J318" s="289">
        <f>ROUND(I318*H318,2)</f>
        <v>0</v>
      </c>
      <c r="K318" s="290"/>
      <c r="L318" s="291"/>
      <c r="M318" s="292" t="s">
        <v>1</v>
      </c>
      <c r="N318" s="293" t="s">
        <v>50</v>
      </c>
      <c r="O318" s="93"/>
      <c r="P318" s="235">
        <f>O318*H318</f>
        <v>0</v>
      </c>
      <c r="Q318" s="235">
        <v>0.0264</v>
      </c>
      <c r="R318" s="235">
        <f>Q318*H318</f>
        <v>0.0264</v>
      </c>
      <c r="S318" s="235">
        <v>0</v>
      </c>
      <c r="T318" s="23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7" t="s">
        <v>321</v>
      </c>
      <c r="AT318" s="237" t="s">
        <v>445</v>
      </c>
      <c r="AU318" s="237" t="s">
        <v>96</v>
      </c>
      <c r="AY318" s="18" t="s">
        <v>264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8" t="s">
        <v>93</v>
      </c>
      <c r="BK318" s="238">
        <f>ROUND(I318*H318,2)</f>
        <v>0</v>
      </c>
      <c r="BL318" s="18" t="s">
        <v>270</v>
      </c>
      <c r="BM318" s="237" t="s">
        <v>650</v>
      </c>
    </row>
    <row r="319" s="2" customFormat="1" ht="24.15" customHeight="1">
      <c r="A319" s="40"/>
      <c r="B319" s="41"/>
      <c r="C319" s="225" t="s">
        <v>651</v>
      </c>
      <c r="D319" s="225" t="s">
        <v>266</v>
      </c>
      <c r="E319" s="226" t="s">
        <v>652</v>
      </c>
      <c r="F319" s="227" t="s">
        <v>653</v>
      </c>
      <c r="G319" s="228" t="s">
        <v>308</v>
      </c>
      <c r="H319" s="229">
        <v>15</v>
      </c>
      <c r="I319" s="230"/>
      <c r="J319" s="231">
        <f>ROUND(I319*H319,2)</f>
        <v>0</v>
      </c>
      <c r="K319" s="232"/>
      <c r="L319" s="46"/>
      <c r="M319" s="233" t="s">
        <v>1</v>
      </c>
      <c r="N319" s="234" t="s">
        <v>50</v>
      </c>
      <c r="O319" s="93"/>
      <c r="P319" s="235">
        <f>O319*H319</f>
        <v>0</v>
      </c>
      <c r="Q319" s="235">
        <v>0</v>
      </c>
      <c r="R319" s="235">
        <f>Q319*H319</f>
        <v>0</v>
      </c>
      <c r="S319" s="235">
        <v>0</v>
      </c>
      <c r="T319" s="23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7" t="s">
        <v>270</v>
      </c>
      <c r="AT319" s="237" t="s">
        <v>266</v>
      </c>
      <c r="AU319" s="237" t="s">
        <v>96</v>
      </c>
      <c r="AY319" s="18" t="s">
        <v>264</v>
      </c>
      <c r="BE319" s="238">
        <f>IF(N319="základní",J319,0)</f>
        <v>0</v>
      </c>
      <c r="BF319" s="238">
        <f>IF(N319="snížená",J319,0)</f>
        <v>0</v>
      </c>
      <c r="BG319" s="238">
        <f>IF(N319="zákl. přenesená",J319,0)</f>
        <v>0</v>
      </c>
      <c r="BH319" s="238">
        <f>IF(N319="sníž. přenesená",J319,0)</f>
        <v>0</v>
      </c>
      <c r="BI319" s="238">
        <f>IF(N319="nulová",J319,0)</f>
        <v>0</v>
      </c>
      <c r="BJ319" s="18" t="s">
        <v>93</v>
      </c>
      <c r="BK319" s="238">
        <f>ROUND(I319*H319,2)</f>
        <v>0</v>
      </c>
      <c r="BL319" s="18" t="s">
        <v>270</v>
      </c>
      <c r="BM319" s="237" t="s">
        <v>654</v>
      </c>
    </row>
    <row r="320" s="13" customFormat="1">
      <c r="A320" s="13"/>
      <c r="B320" s="239"/>
      <c r="C320" s="240"/>
      <c r="D320" s="241" t="s">
        <v>272</v>
      </c>
      <c r="E320" s="242" t="s">
        <v>212</v>
      </c>
      <c r="F320" s="243" t="s">
        <v>655</v>
      </c>
      <c r="G320" s="240"/>
      <c r="H320" s="244">
        <v>15</v>
      </c>
      <c r="I320" s="245"/>
      <c r="J320" s="240"/>
      <c r="K320" s="240"/>
      <c r="L320" s="246"/>
      <c r="M320" s="247"/>
      <c r="N320" s="248"/>
      <c r="O320" s="248"/>
      <c r="P320" s="248"/>
      <c r="Q320" s="248"/>
      <c r="R320" s="248"/>
      <c r="S320" s="248"/>
      <c r="T320" s="24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0" t="s">
        <v>272</v>
      </c>
      <c r="AU320" s="250" t="s">
        <v>96</v>
      </c>
      <c r="AV320" s="13" t="s">
        <v>96</v>
      </c>
      <c r="AW320" s="13" t="s">
        <v>42</v>
      </c>
      <c r="AX320" s="13" t="s">
        <v>93</v>
      </c>
      <c r="AY320" s="250" t="s">
        <v>264</v>
      </c>
    </row>
    <row r="321" s="2" customFormat="1" ht="21.75" customHeight="1">
      <c r="A321" s="40"/>
      <c r="B321" s="41"/>
      <c r="C321" s="283" t="s">
        <v>656</v>
      </c>
      <c r="D321" s="283" t="s">
        <v>445</v>
      </c>
      <c r="E321" s="284" t="s">
        <v>657</v>
      </c>
      <c r="F321" s="285" t="s">
        <v>658</v>
      </c>
      <c r="G321" s="286" t="s">
        <v>308</v>
      </c>
      <c r="H321" s="287">
        <v>15</v>
      </c>
      <c r="I321" s="288"/>
      <c r="J321" s="289">
        <f>ROUND(I321*H321,2)</f>
        <v>0</v>
      </c>
      <c r="K321" s="290"/>
      <c r="L321" s="291"/>
      <c r="M321" s="292" t="s">
        <v>1</v>
      </c>
      <c r="N321" s="293" t="s">
        <v>50</v>
      </c>
      <c r="O321" s="93"/>
      <c r="P321" s="235">
        <f>O321*H321</f>
        <v>0</v>
      </c>
      <c r="Q321" s="235">
        <v>0.00027999999999999998</v>
      </c>
      <c r="R321" s="235">
        <f>Q321*H321</f>
        <v>0.0041999999999999997</v>
      </c>
      <c r="S321" s="235">
        <v>0</v>
      </c>
      <c r="T321" s="23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7" t="s">
        <v>321</v>
      </c>
      <c r="AT321" s="237" t="s">
        <v>445</v>
      </c>
      <c r="AU321" s="237" t="s">
        <v>96</v>
      </c>
      <c r="AY321" s="18" t="s">
        <v>264</v>
      </c>
      <c r="BE321" s="238">
        <f>IF(N321="základní",J321,0)</f>
        <v>0</v>
      </c>
      <c r="BF321" s="238">
        <f>IF(N321="snížená",J321,0)</f>
        <v>0</v>
      </c>
      <c r="BG321" s="238">
        <f>IF(N321="zákl. přenesená",J321,0)</f>
        <v>0</v>
      </c>
      <c r="BH321" s="238">
        <f>IF(N321="sníž. přenesená",J321,0)</f>
        <v>0</v>
      </c>
      <c r="BI321" s="238">
        <f>IF(N321="nulová",J321,0)</f>
        <v>0</v>
      </c>
      <c r="BJ321" s="18" t="s">
        <v>93</v>
      </c>
      <c r="BK321" s="238">
        <f>ROUND(I321*H321,2)</f>
        <v>0</v>
      </c>
      <c r="BL321" s="18" t="s">
        <v>270</v>
      </c>
      <c r="BM321" s="237" t="s">
        <v>659</v>
      </c>
    </row>
    <row r="322" s="13" customFormat="1">
      <c r="A322" s="13"/>
      <c r="B322" s="239"/>
      <c r="C322" s="240"/>
      <c r="D322" s="241" t="s">
        <v>272</v>
      </c>
      <c r="E322" s="242" t="s">
        <v>1</v>
      </c>
      <c r="F322" s="243" t="s">
        <v>212</v>
      </c>
      <c r="G322" s="240"/>
      <c r="H322" s="244">
        <v>15</v>
      </c>
      <c r="I322" s="245"/>
      <c r="J322" s="240"/>
      <c r="K322" s="240"/>
      <c r="L322" s="246"/>
      <c r="M322" s="247"/>
      <c r="N322" s="248"/>
      <c r="O322" s="248"/>
      <c r="P322" s="248"/>
      <c r="Q322" s="248"/>
      <c r="R322" s="248"/>
      <c r="S322" s="248"/>
      <c r="T322" s="24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0" t="s">
        <v>272</v>
      </c>
      <c r="AU322" s="250" t="s">
        <v>96</v>
      </c>
      <c r="AV322" s="13" t="s">
        <v>96</v>
      </c>
      <c r="AW322" s="13" t="s">
        <v>42</v>
      </c>
      <c r="AX322" s="13" t="s">
        <v>93</v>
      </c>
      <c r="AY322" s="250" t="s">
        <v>264</v>
      </c>
    </row>
    <row r="323" s="2" customFormat="1" ht="24.15" customHeight="1">
      <c r="A323" s="40"/>
      <c r="B323" s="41"/>
      <c r="C323" s="225" t="s">
        <v>660</v>
      </c>
      <c r="D323" s="225" t="s">
        <v>266</v>
      </c>
      <c r="E323" s="226" t="s">
        <v>661</v>
      </c>
      <c r="F323" s="227" t="s">
        <v>662</v>
      </c>
      <c r="G323" s="228" t="s">
        <v>308</v>
      </c>
      <c r="H323" s="229">
        <v>78.400000000000006</v>
      </c>
      <c r="I323" s="230"/>
      <c r="J323" s="231">
        <f>ROUND(I323*H323,2)</f>
        <v>0</v>
      </c>
      <c r="K323" s="232"/>
      <c r="L323" s="46"/>
      <c r="M323" s="233" t="s">
        <v>1</v>
      </c>
      <c r="N323" s="234" t="s">
        <v>50</v>
      </c>
      <c r="O323" s="93"/>
      <c r="P323" s="235">
        <f>O323*H323</f>
        <v>0</v>
      </c>
      <c r="Q323" s="235">
        <v>0</v>
      </c>
      <c r="R323" s="235">
        <f>Q323*H323</f>
        <v>0</v>
      </c>
      <c r="S323" s="235">
        <v>0</v>
      </c>
      <c r="T323" s="23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7" t="s">
        <v>270</v>
      </c>
      <c r="AT323" s="237" t="s">
        <v>266</v>
      </c>
      <c r="AU323" s="237" t="s">
        <v>96</v>
      </c>
      <c r="AY323" s="18" t="s">
        <v>264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8" t="s">
        <v>93</v>
      </c>
      <c r="BK323" s="238">
        <f>ROUND(I323*H323,2)</f>
        <v>0</v>
      </c>
      <c r="BL323" s="18" t="s">
        <v>270</v>
      </c>
      <c r="BM323" s="237" t="s">
        <v>663</v>
      </c>
    </row>
    <row r="324" s="13" customFormat="1">
      <c r="A324" s="13"/>
      <c r="B324" s="239"/>
      <c r="C324" s="240"/>
      <c r="D324" s="241" t="s">
        <v>272</v>
      </c>
      <c r="E324" s="242" t="s">
        <v>213</v>
      </c>
      <c r="F324" s="243" t="s">
        <v>214</v>
      </c>
      <c r="G324" s="240"/>
      <c r="H324" s="244">
        <v>78.400000000000006</v>
      </c>
      <c r="I324" s="245"/>
      <c r="J324" s="240"/>
      <c r="K324" s="240"/>
      <c r="L324" s="246"/>
      <c r="M324" s="247"/>
      <c r="N324" s="248"/>
      <c r="O324" s="248"/>
      <c r="P324" s="248"/>
      <c r="Q324" s="248"/>
      <c r="R324" s="248"/>
      <c r="S324" s="248"/>
      <c r="T324" s="24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0" t="s">
        <v>272</v>
      </c>
      <c r="AU324" s="250" t="s">
        <v>96</v>
      </c>
      <c r="AV324" s="13" t="s">
        <v>96</v>
      </c>
      <c r="AW324" s="13" t="s">
        <v>42</v>
      </c>
      <c r="AX324" s="13" t="s">
        <v>93</v>
      </c>
      <c r="AY324" s="250" t="s">
        <v>264</v>
      </c>
    </row>
    <row r="325" s="2" customFormat="1" ht="21.75" customHeight="1">
      <c r="A325" s="40"/>
      <c r="B325" s="41"/>
      <c r="C325" s="283" t="s">
        <v>664</v>
      </c>
      <c r="D325" s="283" t="s">
        <v>445</v>
      </c>
      <c r="E325" s="284" t="s">
        <v>665</v>
      </c>
      <c r="F325" s="285" t="s">
        <v>666</v>
      </c>
      <c r="G325" s="286" t="s">
        <v>308</v>
      </c>
      <c r="H325" s="287">
        <v>78.400000000000006</v>
      </c>
      <c r="I325" s="288"/>
      <c r="J325" s="289">
        <f>ROUND(I325*H325,2)</f>
        <v>0</v>
      </c>
      <c r="K325" s="290"/>
      <c r="L325" s="291"/>
      <c r="M325" s="292" t="s">
        <v>1</v>
      </c>
      <c r="N325" s="293" t="s">
        <v>50</v>
      </c>
      <c r="O325" s="93"/>
      <c r="P325" s="235">
        <f>O325*H325</f>
        <v>0</v>
      </c>
      <c r="Q325" s="235">
        <v>0.00042999999999999999</v>
      </c>
      <c r="R325" s="235">
        <f>Q325*H325</f>
        <v>0.033711999999999999</v>
      </c>
      <c r="S325" s="235">
        <v>0</v>
      </c>
      <c r="T325" s="23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7" t="s">
        <v>321</v>
      </c>
      <c r="AT325" s="237" t="s">
        <v>445</v>
      </c>
      <c r="AU325" s="237" t="s">
        <v>96</v>
      </c>
      <c r="AY325" s="18" t="s">
        <v>264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8" t="s">
        <v>93</v>
      </c>
      <c r="BK325" s="238">
        <f>ROUND(I325*H325,2)</f>
        <v>0</v>
      </c>
      <c r="BL325" s="18" t="s">
        <v>270</v>
      </c>
      <c r="BM325" s="237" t="s">
        <v>667</v>
      </c>
    </row>
    <row r="326" s="13" customFormat="1">
      <c r="A326" s="13"/>
      <c r="B326" s="239"/>
      <c r="C326" s="240"/>
      <c r="D326" s="241" t="s">
        <v>272</v>
      </c>
      <c r="E326" s="242" t="s">
        <v>1</v>
      </c>
      <c r="F326" s="243" t="s">
        <v>213</v>
      </c>
      <c r="G326" s="240"/>
      <c r="H326" s="244">
        <v>78.400000000000006</v>
      </c>
      <c r="I326" s="245"/>
      <c r="J326" s="240"/>
      <c r="K326" s="240"/>
      <c r="L326" s="246"/>
      <c r="M326" s="247"/>
      <c r="N326" s="248"/>
      <c r="O326" s="248"/>
      <c r="P326" s="248"/>
      <c r="Q326" s="248"/>
      <c r="R326" s="248"/>
      <c r="S326" s="248"/>
      <c r="T326" s="24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0" t="s">
        <v>272</v>
      </c>
      <c r="AU326" s="250" t="s">
        <v>96</v>
      </c>
      <c r="AV326" s="13" t="s">
        <v>96</v>
      </c>
      <c r="AW326" s="13" t="s">
        <v>42</v>
      </c>
      <c r="AX326" s="13" t="s">
        <v>93</v>
      </c>
      <c r="AY326" s="250" t="s">
        <v>264</v>
      </c>
    </row>
    <row r="327" s="2" customFormat="1" ht="24.15" customHeight="1">
      <c r="A327" s="40"/>
      <c r="B327" s="41"/>
      <c r="C327" s="225" t="s">
        <v>668</v>
      </c>
      <c r="D327" s="225" t="s">
        <v>266</v>
      </c>
      <c r="E327" s="226" t="s">
        <v>669</v>
      </c>
      <c r="F327" s="227" t="s">
        <v>670</v>
      </c>
      <c r="G327" s="228" t="s">
        <v>308</v>
      </c>
      <c r="H327" s="229">
        <v>1.1000000000000001</v>
      </c>
      <c r="I327" s="230"/>
      <c r="J327" s="231">
        <f>ROUND(I327*H327,2)</f>
        <v>0</v>
      </c>
      <c r="K327" s="232"/>
      <c r="L327" s="46"/>
      <c r="M327" s="233" t="s">
        <v>1</v>
      </c>
      <c r="N327" s="234" t="s">
        <v>50</v>
      </c>
      <c r="O327" s="93"/>
      <c r="P327" s="235">
        <f>O327*H327</f>
        <v>0</v>
      </c>
      <c r="Q327" s="235">
        <v>0</v>
      </c>
      <c r="R327" s="235">
        <f>Q327*H327</f>
        <v>0</v>
      </c>
      <c r="S327" s="235">
        <v>0</v>
      </c>
      <c r="T327" s="23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7" t="s">
        <v>270</v>
      </c>
      <c r="AT327" s="237" t="s">
        <v>266</v>
      </c>
      <c r="AU327" s="237" t="s">
        <v>96</v>
      </c>
      <c r="AY327" s="18" t="s">
        <v>264</v>
      </c>
      <c r="BE327" s="238">
        <f>IF(N327="základní",J327,0)</f>
        <v>0</v>
      </c>
      <c r="BF327" s="238">
        <f>IF(N327="snížená",J327,0)</f>
        <v>0</v>
      </c>
      <c r="BG327" s="238">
        <f>IF(N327="zákl. přenesená",J327,0)</f>
        <v>0</v>
      </c>
      <c r="BH327" s="238">
        <f>IF(N327="sníž. přenesená",J327,0)</f>
        <v>0</v>
      </c>
      <c r="BI327" s="238">
        <f>IF(N327="nulová",J327,0)</f>
        <v>0</v>
      </c>
      <c r="BJ327" s="18" t="s">
        <v>93</v>
      </c>
      <c r="BK327" s="238">
        <f>ROUND(I327*H327,2)</f>
        <v>0</v>
      </c>
      <c r="BL327" s="18" t="s">
        <v>270</v>
      </c>
      <c r="BM327" s="237" t="s">
        <v>671</v>
      </c>
    </row>
    <row r="328" s="13" customFormat="1">
      <c r="A328" s="13"/>
      <c r="B328" s="239"/>
      <c r="C328" s="240"/>
      <c r="D328" s="241" t="s">
        <v>272</v>
      </c>
      <c r="E328" s="242" t="s">
        <v>215</v>
      </c>
      <c r="F328" s="243" t="s">
        <v>216</v>
      </c>
      <c r="G328" s="240"/>
      <c r="H328" s="244">
        <v>1.1000000000000001</v>
      </c>
      <c r="I328" s="245"/>
      <c r="J328" s="240"/>
      <c r="K328" s="240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272</v>
      </c>
      <c r="AU328" s="250" t="s">
        <v>96</v>
      </c>
      <c r="AV328" s="13" t="s">
        <v>96</v>
      </c>
      <c r="AW328" s="13" t="s">
        <v>42</v>
      </c>
      <c r="AX328" s="13" t="s">
        <v>93</v>
      </c>
      <c r="AY328" s="250" t="s">
        <v>264</v>
      </c>
    </row>
    <row r="329" s="2" customFormat="1" ht="21.75" customHeight="1">
      <c r="A329" s="40"/>
      <c r="B329" s="41"/>
      <c r="C329" s="283" t="s">
        <v>672</v>
      </c>
      <c r="D329" s="283" t="s">
        <v>445</v>
      </c>
      <c r="E329" s="284" t="s">
        <v>673</v>
      </c>
      <c r="F329" s="285" t="s">
        <v>674</v>
      </c>
      <c r="G329" s="286" t="s">
        <v>308</v>
      </c>
      <c r="H329" s="287">
        <v>1.1000000000000001</v>
      </c>
      <c r="I329" s="288"/>
      <c r="J329" s="289">
        <f>ROUND(I329*H329,2)</f>
        <v>0</v>
      </c>
      <c r="K329" s="290"/>
      <c r="L329" s="291"/>
      <c r="M329" s="292" t="s">
        <v>1</v>
      </c>
      <c r="N329" s="293" t="s">
        <v>50</v>
      </c>
      <c r="O329" s="93"/>
      <c r="P329" s="235">
        <f>O329*H329</f>
        <v>0</v>
      </c>
      <c r="Q329" s="235">
        <v>0.00067000000000000002</v>
      </c>
      <c r="R329" s="235">
        <f>Q329*H329</f>
        <v>0.00073700000000000013</v>
      </c>
      <c r="S329" s="235">
        <v>0</v>
      </c>
      <c r="T329" s="23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37" t="s">
        <v>321</v>
      </c>
      <c r="AT329" s="237" t="s">
        <v>445</v>
      </c>
      <c r="AU329" s="237" t="s">
        <v>96</v>
      </c>
      <c r="AY329" s="18" t="s">
        <v>264</v>
      </c>
      <c r="BE329" s="238">
        <f>IF(N329="základní",J329,0)</f>
        <v>0</v>
      </c>
      <c r="BF329" s="238">
        <f>IF(N329="snížená",J329,0)</f>
        <v>0</v>
      </c>
      <c r="BG329" s="238">
        <f>IF(N329="zákl. přenesená",J329,0)</f>
        <v>0</v>
      </c>
      <c r="BH329" s="238">
        <f>IF(N329="sníž. přenesená",J329,0)</f>
        <v>0</v>
      </c>
      <c r="BI329" s="238">
        <f>IF(N329="nulová",J329,0)</f>
        <v>0</v>
      </c>
      <c r="BJ329" s="18" t="s">
        <v>93</v>
      </c>
      <c r="BK329" s="238">
        <f>ROUND(I329*H329,2)</f>
        <v>0</v>
      </c>
      <c r="BL329" s="18" t="s">
        <v>270</v>
      </c>
      <c r="BM329" s="237" t="s">
        <v>675</v>
      </c>
    </row>
    <row r="330" s="13" customFormat="1">
      <c r="A330" s="13"/>
      <c r="B330" s="239"/>
      <c r="C330" s="240"/>
      <c r="D330" s="241" t="s">
        <v>272</v>
      </c>
      <c r="E330" s="242" t="s">
        <v>1</v>
      </c>
      <c r="F330" s="243" t="s">
        <v>215</v>
      </c>
      <c r="G330" s="240"/>
      <c r="H330" s="244">
        <v>1.1000000000000001</v>
      </c>
      <c r="I330" s="245"/>
      <c r="J330" s="240"/>
      <c r="K330" s="240"/>
      <c r="L330" s="246"/>
      <c r="M330" s="247"/>
      <c r="N330" s="248"/>
      <c r="O330" s="248"/>
      <c r="P330" s="248"/>
      <c r="Q330" s="248"/>
      <c r="R330" s="248"/>
      <c r="S330" s="248"/>
      <c r="T330" s="24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0" t="s">
        <v>272</v>
      </c>
      <c r="AU330" s="250" t="s">
        <v>96</v>
      </c>
      <c r="AV330" s="13" t="s">
        <v>96</v>
      </c>
      <c r="AW330" s="13" t="s">
        <v>42</v>
      </c>
      <c r="AX330" s="13" t="s">
        <v>93</v>
      </c>
      <c r="AY330" s="250" t="s">
        <v>264</v>
      </c>
    </row>
    <row r="331" s="2" customFormat="1" ht="24.15" customHeight="1">
      <c r="A331" s="40"/>
      <c r="B331" s="41"/>
      <c r="C331" s="225" t="s">
        <v>676</v>
      </c>
      <c r="D331" s="225" t="s">
        <v>266</v>
      </c>
      <c r="E331" s="226" t="s">
        <v>677</v>
      </c>
      <c r="F331" s="227" t="s">
        <v>678</v>
      </c>
      <c r="G331" s="228" t="s">
        <v>584</v>
      </c>
      <c r="H331" s="229">
        <v>30</v>
      </c>
      <c r="I331" s="230"/>
      <c r="J331" s="231">
        <f>ROUND(I331*H331,2)</f>
        <v>0</v>
      </c>
      <c r="K331" s="232"/>
      <c r="L331" s="46"/>
      <c r="M331" s="233" t="s">
        <v>1</v>
      </c>
      <c r="N331" s="234" t="s">
        <v>50</v>
      </c>
      <c r="O331" s="93"/>
      <c r="P331" s="235">
        <f>O331*H331</f>
        <v>0</v>
      </c>
      <c r="Q331" s="235">
        <v>0</v>
      </c>
      <c r="R331" s="235">
        <f>Q331*H331</f>
        <v>0</v>
      </c>
      <c r="S331" s="235">
        <v>0</v>
      </c>
      <c r="T331" s="23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7" t="s">
        <v>270</v>
      </c>
      <c r="AT331" s="237" t="s">
        <v>266</v>
      </c>
      <c r="AU331" s="237" t="s">
        <v>96</v>
      </c>
      <c r="AY331" s="18" t="s">
        <v>264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8" t="s">
        <v>93</v>
      </c>
      <c r="BK331" s="238">
        <f>ROUND(I331*H331,2)</f>
        <v>0</v>
      </c>
      <c r="BL331" s="18" t="s">
        <v>270</v>
      </c>
      <c r="BM331" s="237" t="s">
        <v>679</v>
      </c>
    </row>
    <row r="332" s="2" customFormat="1" ht="16.5" customHeight="1">
      <c r="A332" s="40"/>
      <c r="B332" s="41"/>
      <c r="C332" s="283" t="s">
        <v>680</v>
      </c>
      <c r="D332" s="283" t="s">
        <v>445</v>
      </c>
      <c r="E332" s="284" t="s">
        <v>681</v>
      </c>
      <c r="F332" s="285" t="s">
        <v>682</v>
      </c>
      <c r="G332" s="286" t="s">
        <v>584</v>
      </c>
      <c r="H332" s="287">
        <v>30</v>
      </c>
      <c r="I332" s="288"/>
      <c r="J332" s="289">
        <f>ROUND(I332*H332,2)</f>
        <v>0</v>
      </c>
      <c r="K332" s="290"/>
      <c r="L332" s="291"/>
      <c r="M332" s="292" t="s">
        <v>1</v>
      </c>
      <c r="N332" s="293" t="s">
        <v>50</v>
      </c>
      <c r="O332" s="93"/>
      <c r="P332" s="235">
        <f>O332*H332</f>
        <v>0</v>
      </c>
      <c r="Q332" s="235">
        <v>6.9999999999999994E-05</v>
      </c>
      <c r="R332" s="235">
        <f>Q332*H332</f>
        <v>0.0020999999999999999</v>
      </c>
      <c r="S332" s="235">
        <v>0</v>
      </c>
      <c r="T332" s="23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37" t="s">
        <v>321</v>
      </c>
      <c r="AT332" s="237" t="s">
        <v>445</v>
      </c>
      <c r="AU332" s="237" t="s">
        <v>96</v>
      </c>
      <c r="AY332" s="18" t="s">
        <v>264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8" t="s">
        <v>93</v>
      </c>
      <c r="BK332" s="238">
        <f>ROUND(I332*H332,2)</f>
        <v>0</v>
      </c>
      <c r="BL332" s="18" t="s">
        <v>270</v>
      </c>
      <c r="BM332" s="237" t="s">
        <v>683</v>
      </c>
    </row>
    <row r="333" s="2" customFormat="1" ht="24.15" customHeight="1">
      <c r="A333" s="40"/>
      <c r="B333" s="41"/>
      <c r="C333" s="225" t="s">
        <v>684</v>
      </c>
      <c r="D333" s="225" t="s">
        <v>266</v>
      </c>
      <c r="E333" s="226" t="s">
        <v>685</v>
      </c>
      <c r="F333" s="227" t="s">
        <v>686</v>
      </c>
      <c r="G333" s="228" t="s">
        <v>584</v>
      </c>
      <c r="H333" s="229">
        <v>17</v>
      </c>
      <c r="I333" s="230"/>
      <c r="J333" s="231">
        <f>ROUND(I333*H333,2)</f>
        <v>0</v>
      </c>
      <c r="K333" s="232"/>
      <c r="L333" s="46"/>
      <c r="M333" s="233" t="s">
        <v>1</v>
      </c>
      <c r="N333" s="234" t="s">
        <v>50</v>
      </c>
      <c r="O333" s="93"/>
      <c r="P333" s="235">
        <f>O333*H333</f>
        <v>0</v>
      </c>
      <c r="Q333" s="235">
        <v>0</v>
      </c>
      <c r="R333" s="235">
        <f>Q333*H333</f>
        <v>0</v>
      </c>
      <c r="S333" s="235">
        <v>0</v>
      </c>
      <c r="T333" s="23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7" t="s">
        <v>270</v>
      </c>
      <c r="AT333" s="237" t="s">
        <v>266</v>
      </c>
      <c r="AU333" s="237" t="s">
        <v>96</v>
      </c>
      <c r="AY333" s="18" t="s">
        <v>264</v>
      </c>
      <c r="BE333" s="238">
        <f>IF(N333="základní",J333,0)</f>
        <v>0</v>
      </c>
      <c r="BF333" s="238">
        <f>IF(N333="snížená",J333,0)</f>
        <v>0</v>
      </c>
      <c r="BG333" s="238">
        <f>IF(N333="zákl. přenesená",J333,0)</f>
        <v>0</v>
      </c>
      <c r="BH333" s="238">
        <f>IF(N333="sníž. přenesená",J333,0)</f>
        <v>0</v>
      </c>
      <c r="BI333" s="238">
        <f>IF(N333="nulová",J333,0)</f>
        <v>0</v>
      </c>
      <c r="BJ333" s="18" t="s">
        <v>93</v>
      </c>
      <c r="BK333" s="238">
        <f>ROUND(I333*H333,2)</f>
        <v>0</v>
      </c>
      <c r="BL333" s="18" t="s">
        <v>270</v>
      </c>
      <c r="BM333" s="237" t="s">
        <v>687</v>
      </c>
    </row>
    <row r="334" s="2" customFormat="1" ht="24.15" customHeight="1">
      <c r="A334" s="40"/>
      <c r="B334" s="41"/>
      <c r="C334" s="283" t="s">
        <v>688</v>
      </c>
      <c r="D334" s="283" t="s">
        <v>445</v>
      </c>
      <c r="E334" s="284" t="s">
        <v>689</v>
      </c>
      <c r="F334" s="285" t="s">
        <v>690</v>
      </c>
      <c r="G334" s="286" t="s">
        <v>621</v>
      </c>
      <c r="H334" s="287">
        <v>15</v>
      </c>
      <c r="I334" s="288"/>
      <c r="J334" s="289">
        <f>ROUND(I334*H334,2)</f>
        <v>0</v>
      </c>
      <c r="K334" s="290"/>
      <c r="L334" s="291"/>
      <c r="M334" s="292" t="s">
        <v>1</v>
      </c>
      <c r="N334" s="293" t="s">
        <v>50</v>
      </c>
      <c r="O334" s="93"/>
      <c r="P334" s="235">
        <f>O334*H334</f>
        <v>0</v>
      </c>
      <c r="Q334" s="235">
        <v>0.00067000000000000002</v>
      </c>
      <c r="R334" s="235">
        <f>Q334*H334</f>
        <v>0.01005</v>
      </c>
      <c r="S334" s="235">
        <v>0</v>
      </c>
      <c r="T334" s="23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7" t="s">
        <v>321</v>
      </c>
      <c r="AT334" s="237" t="s">
        <v>445</v>
      </c>
      <c r="AU334" s="237" t="s">
        <v>96</v>
      </c>
      <c r="AY334" s="18" t="s">
        <v>264</v>
      </c>
      <c r="BE334" s="238">
        <f>IF(N334="základní",J334,0)</f>
        <v>0</v>
      </c>
      <c r="BF334" s="238">
        <f>IF(N334="snížená",J334,0)</f>
        <v>0</v>
      </c>
      <c r="BG334" s="238">
        <f>IF(N334="zákl. přenesená",J334,0)</f>
        <v>0</v>
      </c>
      <c r="BH334" s="238">
        <f>IF(N334="sníž. přenesená",J334,0)</f>
        <v>0</v>
      </c>
      <c r="BI334" s="238">
        <f>IF(N334="nulová",J334,0)</f>
        <v>0</v>
      </c>
      <c r="BJ334" s="18" t="s">
        <v>93</v>
      </c>
      <c r="BK334" s="238">
        <f>ROUND(I334*H334,2)</f>
        <v>0</v>
      </c>
      <c r="BL334" s="18" t="s">
        <v>270</v>
      </c>
      <c r="BM334" s="237" t="s">
        <v>691</v>
      </c>
    </row>
    <row r="335" s="2" customFormat="1" ht="21.75" customHeight="1">
      <c r="A335" s="40"/>
      <c r="B335" s="41"/>
      <c r="C335" s="283" t="s">
        <v>692</v>
      </c>
      <c r="D335" s="283" t="s">
        <v>445</v>
      </c>
      <c r="E335" s="284" t="s">
        <v>693</v>
      </c>
      <c r="F335" s="285" t="s">
        <v>694</v>
      </c>
      <c r="G335" s="286" t="s">
        <v>621</v>
      </c>
      <c r="H335" s="287">
        <v>1</v>
      </c>
      <c r="I335" s="288"/>
      <c r="J335" s="289">
        <f>ROUND(I335*H335,2)</f>
        <v>0</v>
      </c>
      <c r="K335" s="290"/>
      <c r="L335" s="291"/>
      <c r="M335" s="292" t="s">
        <v>1</v>
      </c>
      <c r="N335" s="293" t="s">
        <v>50</v>
      </c>
      <c r="O335" s="93"/>
      <c r="P335" s="235">
        <f>O335*H335</f>
        <v>0</v>
      </c>
      <c r="Q335" s="235">
        <v>0.00010000000000000001</v>
      </c>
      <c r="R335" s="235">
        <f>Q335*H335</f>
        <v>0.00010000000000000001</v>
      </c>
      <c r="S335" s="235">
        <v>0</v>
      </c>
      <c r="T335" s="23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7" t="s">
        <v>321</v>
      </c>
      <c r="AT335" s="237" t="s">
        <v>445</v>
      </c>
      <c r="AU335" s="237" t="s">
        <v>96</v>
      </c>
      <c r="AY335" s="18" t="s">
        <v>264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8" t="s">
        <v>93</v>
      </c>
      <c r="BK335" s="238">
        <f>ROUND(I335*H335,2)</f>
        <v>0</v>
      </c>
      <c r="BL335" s="18" t="s">
        <v>270</v>
      </c>
      <c r="BM335" s="237" t="s">
        <v>695</v>
      </c>
    </row>
    <row r="336" s="2" customFormat="1" ht="21.75" customHeight="1">
      <c r="A336" s="40"/>
      <c r="B336" s="41"/>
      <c r="C336" s="283" t="s">
        <v>696</v>
      </c>
      <c r="D336" s="283" t="s">
        <v>445</v>
      </c>
      <c r="E336" s="284" t="s">
        <v>697</v>
      </c>
      <c r="F336" s="285" t="s">
        <v>698</v>
      </c>
      <c r="G336" s="286" t="s">
        <v>621</v>
      </c>
      <c r="H336" s="287">
        <v>1</v>
      </c>
      <c r="I336" s="288"/>
      <c r="J336" s="289">
        <f>ROUND(I336*H336,2)</f>
        <v>0</v>
      </c>
      <c r="K336" s="290"/>
      <c r="L336" s="291"/>
      <c r="M336" s="292" t="s">
        <v>1</v>
      </c>
      <c r="N336" s="293" t="s">
        <v>50</v>
      </c>
      <c r="O336" s="93"/>
      <c r="P336" s="235">
        <f>O336*H336</f>
        <v>0</v>
      </c>
      <c r="Q336" s="235">
        <v>0.00027700000000000001</v>
      </c>
      <c r="R336" s="235">
        <f>Q336*H336</f>
        <v>0.00027700000000000001</v>
      </c>
      <c r="S336" s="235">
        <v>0</v>
      </c>
      <c r="T336" s="23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7" t="s">
        <v>321</v>
      </c>
      <c r="AT336" s="237" t="s">
        <v>445</v>
      </c>
      <c r="AU336" s="237" t="s">
        <v>96</v>
      </c>
      <c r="AY336" s="18" t="s">
        <v>264</v>
      </c>
      <c r="BE336" s="238">
        <f>IF(N336="základní",J336,0)</f>
        <v>0</v>
      </c>
      <c r="BF336" s="238">
        <f>IF(N336="snížená",J336,0)</f>
        <v>0</v>
      </c>
      <c r="BG336" s="238">
        <f>IF(N336="zákl. přenesená",J336,0)</f>
        <v>0</v>
      </c>
      <c r="BH336" s="238">
        <f>IF(N336="sníž. přenesená",J336,0)</f>
        <v>0</v>
      </c>
      <c r="BI336" s="238">
        <f>IF(N336="nulová",J336,0)</f>
        <v>0</v>
      </c>
      <c r="BJ336" s="18" t="s">
        <v>93</v>
      </c>
      <c r="BK336" s="238">
        <f>ROUND(I336*H336,2)</f>
        <v>0</v>
      </c>
      <c r="BL336" s="18" t="s">
        <v>270</v>
      </c>
      <c r="BM336" s="237" t="s">
        <v>699</v>
      </c>
    </row>
    <row r="337" s="2" customFormat="1" ht="24.15" customHeight="1">
      <c r="A337" s="40"/>
      <c r="B337" s="41"/>
      <c r="C337" s="225" t="s">
        <v>700</v>
      </c>
      <c r="D337" s="225" t="s">
        <v>266</v>
      </c>
      <c r="E337" s="226" t="s">
        <v>701</v>
      </c>
      <c r="F337" s="227" t="s">
        <v>702</v>
      </c>
      <c r="G337" s="228" t="s">
        <v>584</v>
      </c>
      <c r="H337" s="229">
        <v>12</v>
      </c>
      <c r="I337" s="230"/>
      <c r="J337" s="231">
        <f>ROUND(I337*H337,2)</f>
        <v>0</v>
      </c>
      <c r="K337" s="232"/>
      <c r="L337" s="46"/>
      <c r="M337" s="233" t="s">
        <v>1</v>
      </c>
      <c r="N337" s="234" t="s">
        <v>50</v>
      </c>
      <c r="O337" s="93"/>
      <c r="P337" s="235">
        <f>O337*H337</f>
        <v>0</v>
      </c>
      <c r="Q337" s="235">
        <v>0</v>
      </c>
      <c r="R337" s="235">
        <f>Q337*H337</f>
        <v>0</v>
      </c>
      <c r="S337" s="235">
        <v>0</v>
      </c>
      <c r="T337" s="23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7" t="s">
        <v>270</v>
      </c>
      <c r="AT337" s="237" t="s">
        <v>266</v>
      </c>
      <c r="AU337" s="237" t="s">
        <v>96</v>
      </c>
      <c r="AY337" s="18" t="s">
        <v>264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8" t="s">
        <v>93</v>
      </c>
      <c r="BK337" s="238">
        <f>ROUND(I337*H337,2)</f>
        <v>0</v>
      </c>
      <c r="BL337" s="18" t="s">
        <v>270</v>
      </c>
      <c r="BM337" s="237" t="s">
        <v>703</v>
      </c>
    </row>
    <row r="338" s="2" customFormat="1" ht="16.5" customHeight="1">
      <c r="A338" s="40"/>
      <c r="B338" s="41"/>
      <c r="C338" s="283" t="s">
        <v>704</v>
      </c>
      <c r="D338" s="283" t="s">
        <v>445</v>
      </c>
      <c r="E338" s="284" t="s">
        <v>705</v>
      </c>
      <c r="F338" s="285" t="s">
        <v>706</v>
      </c>
      <c r="G338" s="286" t="s">
        <v>584</v>
      </c>
      <c r="H338" s="287">
        <v>12</v>
      </c>
      <c r="I338" s="288"/>
      <c r="J338" s="289">
        <f>ROUND(I338*H338,2)</f>
        <v>0</v>
      </c>
      <c r="K338" s="290"/>
      <c r="L338" s="291"/>
      <c r="M338" s="292" t="s">
        <v>1</v>
      </c>
      <c r="N338" s="293" t="s">
        <v>50</v>
      </c>
      <c r="O338" s="93"/>
      <c r="P338" s="235">
        <f>O338*H338</f>
        <v>0</v>
      </c>
      <c r="Q338" s="235">
        <v>0.00011</v>
      </c>
      <c r="R338" s="235">
        <f>Q338*H338</f>
        <v>0.00132</v>
      </c>
      <c r="S338" s="235">
        <v>0</v>
      </c>
      <c r="T338" s="23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7" t="s">
        <v>321</v>
      </c>
      <c r="AT338" s="237" t="s">
        <v>445</v>
      </c>
      <c r="AU338" s="237" t="s">
        <v>96</v>
      </c>
      <c r="AY338" s="18" t="s">
        <v>264</v>
      </c>
      <c r="BE338" s="238">
        <f>IF(N338="základní",J338,0)</f>
        <v>0</v>
      </c>
      <c r="BF338" s="238">
        <f>IF(N338="snížená",J338,0)</f>
        <v>0</v>
      </c>
      <c r="BG338" s="238">
        <f>IF(N338="zákl. přenesená",J338,0)</f>
        <v>0</v>
      </c>
      <c r="BH338" s="238">
        <f>IF(N338="sníž. přenesená",J338,0)</f>
        <v>0</v>
      </c>
      <c r="BI338" s="238">
        <f>IF(N338="nulová",J338,0)</f>
        <v>0</v>
      </c>
      <c r="BJ338" s="18" t="s">
        <v>93</v>
      </c>
      <c r="BK338" s="238">
        <f>ROUND(I338*H338,2)</f>
        <v>0</v>
      </c>
      <c r="BL338" s="18" t="s">
        <v>270</v>
      </c>
      <c r="BM338" s="237" t="s">
        <v>707</v>
      </c>
    </row>
    <row r="339" s="2" customFormat="1" ht="24.15" customHeight="1">
      <c r="A339" s="40"/>
      <c r="B339" s="41"/>
      <c r="C339" s="225" t="s">
        <v>708</v>
      </c>
      <c r="D339" s="225" t="s">
        <v>266</v>
      </c>
      <c r="E339" s="226" t="s">
        <v>709</v>
      </c>
      <c r="F339" s="227" t="s">
        <v>710</v>
      </c>
      <c r="G339" s="228" t="s">
        <v>584</v>
      </c>
      <c r="H339" s="229">
        <v>6</v>
      </c>
      <c r="I339" s="230"/>
      <c r="J339" s="231">
        <f>ROUND(I339*H339,2)</f>
        <v>0</v>
      </c>
      <c r="K339" s="232"/>
      <c r="L339" s="46"/>
      <c r="M339" s="233" t="s">
        <v>1</v>
      </c>
      <c r="N339" s="234" t="s">
        <v>50</v>
      </c>
      <c r="O339" s="93"/>
      <c r="P339" s="235">
        <f>O339*H339</f>
        <v>0</v>
      </c>
      <c r="Q339" s="235">
        <v>0</v>
      </c>
      <c r="R339" s="235">
        <f>Q339*H339</f>
        <v>0</v>
      </c>
      <c r="S339" s="235">
        <v>0</v>
      </c>
      <c r="T339" s="23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7" t="s">
        <v>270</v>
      </c>
      <c r="AT339" s="237" t="s">
        <v>266</v>
      </c>
      <c r="AU339" s="237" t="s">
        <v>96</v>
      </c>
      <c r="AY339" s="18" t="s">
        <v>264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8" t="s">
        <v>93</v>
      </c>
      <c r="BK339" s="238">
        <f>ROUND(I339*H339,2)</f>
        <v>0</v>
      </c>
      <c r="BL339" s="18" t="s">
        <v>270</v>
      </c>
      <c r="BM339" s="237" t="s">
        <v>711</v>
      </c>
    </row>
    <row r="340" s="2" customFormat="1" ht="24.15" customHeight="1">
      <c r="A340" s="40"/>
      <c r="B340" s="41"/>
      <c r="C340" s="283" t="s">
        <v>712</v>
      </c>
      <c r="D340" s="283" t="s">
        <v>445</v>
      </c>
      <c r="E340" s="284" t="s">
        <v>713</v>
      </c>
      <c r="F340" s="285" t="s">
        <v>714</v>
      </c>
      <c r="G340" s="286" t="s">
        <v>621</v>
      </c>
      <c r="H340" s="287">
        <v>6</v>
      </c>
      <c r="I340" s="288"/>
      <c r="J340" s="289">
        <f>ROUND(I340*H340,2)</f>
        <v>0</v>
      </c>
      <c r="K340" s="290"/>
      <c r="L340" s="291"/>
      <c r="M340" s="292" t="s">
        <v>1</v>
      </c>
      <c r="N340" s="293" t="s">
        <v>50</v>
      </c>
      <c r="O340" s="93"/>
      <c r="P340" s="235">
        <f>O340*H340</f>
        <v>0</v>
      </c>
      <c r="Q340" s="235">
        <v>0.0010399999999999999</v>
      </c>
      <c r="R340" s="235">
        <f>Q340*H340</f>
        <v>0.006239999999999999</v>
      </c>
      <c r="S340" s="235">
        <v>0</v>
      </c>
      <c r="T340" s="23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7" t="s">
        <v>321</v>
      </c>
      <c r="AT340" s="237" t="s">
        <v>445</v>
      </c>
      <c r="AU340" s="237" t="s">
        <v>96</v>
      </c>
      <c r="AY340" s="18" t="s">
        <v>264</v>
      </c>
      <c r="BE340" s="238">
        <f>IF(N340="základní",J340,0)</f>
        <v>0</v>
      </c>
      <c r="BF340" s="238">
        <f>IF(N340="snížená",J340,0)</f>
        <v>0</v>
      </c>
      <c r="BG340" s="238">
        <f>IF(N340="zákl. přenesená",J340,0)</f>
        <v>0</v>
      </c>
      <c r="BH340" s="238">
        <f>IF(N340="sníž. přenesená",J340,0)</f>
        <v>0</v>
      </c>
      <c r="BI340" s="238">
        <f>IF(N340="nulová",J340,0)</f>
        <v>0</v>
      </c>
      <c r="BJ340" s="18" t="s">
        <v>93</v>
      </c>
      <c r="BK340" s="238">
        <f>ROUND(I340*H340,2)</f>
        <v>0</v>
      </c>
      <c r="BL340" s="18" t="s">
        <v>270</v>
      </c>
      <c r="BM340" s="237" t="s">
        <v>715</v>
      </c>
    </row>
    <row r="341" s="2" customFormat="1" ht="24.15" customHeight="1">
      <c r="A341" s="40"/>
      <c r="B341" s="41"/>
      <c r="C341" s="225" t="s">
        <v>716</v>
      </c>
      <c r="D341" s="225" t="s">
        <v>266</v>
      </c>
      <c r="E341" s="226" t="s">
        <v>717</v>
      </c>
      <c r="F341" s="227" t="s">
        <v>718</v>
      </c>
      <c r="G341" s="228" t="s">
        <v>584</v>
      </c>
      <c r="H341" s="229">
        <v>2</v>
      </c>
      <c r="I341" s="230"/>
      <c r="J341" s="231">
        <f>ROUND(I341*H341,2)</f>
        <v>0</v>
      </c>
      <c r="K341" s="232"/>
      <c r="L341" s="46"/>
      <c r="M341" s="233" t="s">
        <v>1</v>
      </c>
      <c r="N341" s="234" t="s">
        <v>50</v>
      </c>
      <c r="O341" s="93"/>
      <c r="P341" s="235">
        <f>O341*H341</f>
        <v>0</v>
      </c>
      <c r="Q341" s="235">
        <v>0</v>
      </c>
      <c r="R341" s="235">
        <f>Q341*H341</f>
        <v>0</v>
      </c>
      <c r="S341" s="235">
        <v>0</v>
      </c>
      <c r="T341" s="23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7" t="s">
        <v>270</v>
      </c>
      <c r="AT341" s="237" t="s">
        <v>266</v>
      </c>
      <c r="AU341" s="237" t="s">
        <v>96</v>
      </c>
      <c r="AY341" s="18" t="s">
        <v>264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8" t="s">
        <v>93</v>
      </c>
      <c r="BK341" s="238">
        <f>ROUND(I341*H341,2)</f>
        <v>0</v>
      </c>
      <c r="BL341" s="18" t="s">
        <v>270</v>
      </c>
      <c r="BM341" s="237" t="s">
        <v>719</v>
      </c>
    </row>
    <row r="342" s="2" customFormat="1" ht="16.5" customHeight="1">
      <c r="A342" s="40"/>
      <c r="B342" s="41"/>
      <c r="C342" s="283" t="s">
        <v>720</v>
      </c>
      <c r="D342" s="283" t="s">
        <v>445</v>
      </c>
      <c r="E342" s="284" t="s">
        <v>721</v>
      </c>
      <c r="F342" s="285" t="s">
        <v>722</v>
      </c>
      <c r="G342" s="286" t="s">
        <v>584</v>
      </c>
      <c r="H342" s="287">
        <v>2</v>
      </c>
      <c r="I342" s="288"/>
      <c r="J342" s="289">
        <f>ROUND(I342*H342,2)</f>
        <v>0</v>
      </c>
      <c r="K342" s="290"/>
      <c r="L342" s="291"/>
      <c r="M342" s="292" t="s">
        <v>1</v>
      </c>
      <c r="N342" s="293" t="s">
        <v>50</v>
      </c>
      <c r="O342" s="93"/>
      <c r="P342" s="235">
        <f>O342*H342</f>
        <v>0</v>
      </c>
      <c r="Q342" s="235">
        <v>0.00018000000000000001</v>
      </c>
      <c r="R342" s="235">
        <f>Q342*H342</f>
        <v>0.00036000000000000002</v>
      </c>
      <c r="S342" s="235">
        <v>0</v>
      </c>
      <c r="T342" s="23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7" t="s">
        <v>321</v>
      </c>
      <c r="AT342" s="237" t="s">
        <v>445</v>
      </c>
      <c r="AU342" s="237" t="s">
        <v>96</v>
      </c>
      <c r="AY342" s="18" t="s">
        <v>264</v>
      </c>
      <c r="BE342" s="238">
        <f>IF(N342="základní",J342,0)</f>
        <v>0</v>
      </c>
      <c r="BF342" s="238">
        <f>IF(N342="snížená",J342,0)</f>
        <v>0</v>
      </c>
      <c r="BG342" s="238">
        <f>IF(N342="zákl. přenesená",J342,0)</f>
        <v>0</v>
      </c>
      <c r="BH342" s="238">
        <f>IF(N342="sníž. přenesená",J342,0)</f>
        <v>0</v>
      </c>
      <c r="BI342" s="238">
        <f>IF(N342="nulová",J342,0)</f>
        <v>0</v>
      </c>
      <c r="BJ342" s="18" t="s">
        <v>93</v>
      </c>
      <c r="BK342" s="238">
        <f>ROUND(I342*H342,2)</f>
        <v>0</v>
      </c>
      <c r="BL342" s="18" t="s">
        <v>270</v>
      </c>
      <c r="BM342" s="237" t="s">
        <v>723</v>
      </c>
    </row>
    <row r="343" s="2" customFormat="1" ht="24.15" customHeight="1">
      <c r="A343" s="40"/>
      <c r="B343" s="41"/>
      <c r="C343" s="225" t="s">
        <v>724</v>
      </c>
      <c r="D343" s="225" t="s">
        <v>266</v>
      </c>
      <c r="E343" s="226" t="s">
        <v>725</v>
      </c>
      <c r="F343" s="227" t="s">
        <v>726</v>
      </c>
      <c r="G343" s="228" t="s">
        <v>584</v>
      </c>
      <c r="H343" s="229">
        <v>1</v>
      </c>
      <c r="I343" s="230"/>
      <c r="J343" s="231">
        <f>ROUND(I343*H343,2)</f>
        <v>0</v>
      </c>
      <c r="K343" s="232"/>
      <c r="L343" s="46"/>
      <c r="M343" s="233" t="s">
        <v>1</v>
      </c>
      <c r="N343" s="234" t="s">
        <v>50</v>
      </c>
      <c r="O343" s="93"/>
      <c r="P343" s="235">
        <f>O343*H343</f>
        <v>0</v>
      </c>
      <c r="Q343" s="235">
        <v>0</v>
      </c>
      <c r="R343" s="235">
        <f>Q343*H343</f>
        <v>0</v>
      </c>
      <c r="S343" s="235">
        <v>0</v>
      </c>
      <c r="T343" s="23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7" t="s">
        <v>270</v>
      </c>
      <c r="AT343" s="237" t="s">
        <v>266</v>
      </c>
      <c r="AU343" s="237" t="s">
        <v>96</v>
      </c>
      <c r="AY343" s="18" t="s">
        <v>264</v>
      </c>
      <c r="BE343" s="238">
        <f>IF(N343="základní",J343,0)</f>
        <v>0</v>
      </c>
      <c r="BF343" s="238">
        <f>IF(N343="snížená",J343,0)</f>
        <v>0</v>
      </c>
      <c r="BG343" s="238">
        <f>IF(N343="zákl. přenesená",J343,0)</f>
        <v>0</v>
      </c>
      <c r="BH343" s="238">
        <f>IF(N343="sníž. přenesená",J343,0)</f>
        <v>0</v>
      </c>
      <c r="BI343" s="238">
        <f>IF(N343="nulová",J343,0)</f>
        <v>0</v>
      </c>
      <c r="BJ343" s="18" t="s">
        <v>93</v>
      </c>
      <c r="BK343" s="238">
        <f>ROUND(I343*H343,2)</f>
        <v>0</v>
      </c>
      <c r="BL343" s="18" t="s">
        <v>270</v>
      </c>
      <c r="BM343" s="237" t="s">
        <v>727</v>
      </c>
    </row>
    <row r="344" s="2" customFormat="1" ht="24.15" customHeight="1">
      <c r="A344" s="40"/>
      <c r="B344" s="41"/>
      <c r="C344" s="283" t="s">
        <v>728</v>
      </c>
      <c r="D344" s="283" t="s">
        <v>445</v>
      </c>
      <c r="E344" s="284" t="s">
        <v>729</v>
      </c>
      <c r="F344" s="285" t="s">
        <v>730</v>
      </c>
      <c r="G344" s="286" t="s">
        <v>621</v>
      </c>
      <c r="H344" s="287">
        <v>1</v>
      </c>
      <c r="I344" s="288"/>
      <c r="J344" s="289">
        <f>ROUND(I344*H344,2)</f>
        <v>0</v>
      </c>
      <c r="K344" s="290"/>
      <c r="L344" s="291"/>
      <c r="M344" s="292" t="s">
        <v>1</v>
      </c>
      <c r="N344" s="293" t="s">
        <v>50</v>
      </c>
      <c r="O344" s="93"/>
      <c r="P344" s="235">
        <f>O344*H344</f>
        <v>0</v>
      </c>
      <c r="Q344" s="235">
        <v>0.0015</v>
      </c>
      <c r="R344" s="235">
        <f>Q344*H344</f>
        <v>0.0015</v>
      </c>
      <c r="S344" s="235">
        <v>0</v>
      </c>
      <c r="T344" s="23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7" t="s">
        <v>321</v>
      </c>
      <c r="AT344" s="237" t="s">
        <v>445</v>
      </c>
      <c r="AU344" s="237" t="s">
        <v>96</v>
      </c>
      <c r="AY344" s="18" t="s">
        <v>264</v>
      </c>
      <c r="BE344" s="238">
        <f>IF(N344="základní",J344,0)</f>
        <v>0</v>
      </c>
      <c r="BF344" s="238">
        <f>IF(N344="snížená",J344,0)</f>
        <v>0</v>
      </c>
      <c r="BG344" s="238">
        <f>IF(N344="zákl. přenesená",J344,0)</f>
        <v>0</v>
      </c>
      <c r="BH344" s="238">
        <f>IF(N344="sníž. přenesená",J344,0)</f>
        <v>0</v>
      </c>
      <c r="BI344" s="238">
        <f>IF(N344="nulová",J344,0)</f>
        <v>0</v>
      </c>
      <c r="BJ344" s="18" t="s">
        <v>93</v>
      </c>
      <c r="BK344" s="238">
        <f>ROUND(I344*H344,2)</f>
        <v>0</v>
      </c>
      <c r="BL344" s="18" t="s">
        <v>270</v>
      </c>
      <c r="BM344" s="237" t="s">
        <v>731</v>
      </c>
    </row>
    <row r="345" s="2" customFormat="1" ht="16.5" customHeight="1">
      <c r="A345" s="40"/>
      <c r="B345" s="41"/>
      <c r="C345" s="225" t="s">
        <v>732</v>
      </c>
      <c r="D345" s="225" t="s">
        <v>266</v>
      </c>
      <c r="E345" s="226" t="s">
        <v>733</v>
      </c>
      <c r="F345" s="227" t="s">
        <v>734</v>
      </c>
      <c r="G345" s="228" t="s">
        <v>584</v>
      </c>
      <c r="H345" s="229">
        <v>15</v>
      </c>
      <c r="I345" s="230"/>
      <c r="J345" s="231">
        <f>ROUND(I345*H345,2)</f>
        <v>0</v>
      </c>
      <c r="K345" s="232"/>
      <c r="L345" s="46"/>
      <c r="M345" s="233" t="s">
        <v>1</v>
      </c>
      <c r="N345" s="234" t="s">
        <v>50</v>
      </c>
      <c r="O345" s="93"/>
      <c r="P345" s="235">
        <f>O345*H345</f>
        <v>0</v>
      </c>
      <c r="Q345" s="235">
        <v>0.00038000000000000002</v>
      </c>
      <c r="R345" s="235">
        <f>Q345*H345</f>
        <v>0.0057000000000000002</v>
      </c>
      <c r="S345" s="235">
        <v>0</v>
      </c>
      <c r="T345" s="23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7" t="s">
        <v>270</v>
      </c>
      <c r="AT345" s="237" t="s">
        <v>266</v>
      </c>
      <c r="AU345" s="237" t="s">
        <v>96</v>
      </c>
      <c r="AY345" s="18" t="s">
        <v>264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8" t="s">
        <v>93</v>
      </c>
      <c r="BK345" s="238">
        <f>ROUND(I345*H345,2)</f>
        <v>0</v>
      </c>
      <c r="BL345" s="18" t="s">
        <v>270</v>
      </c>
      <c r="BM345" s="237" t="s">
        <v>735</v>
      </c>
    </row>
    <row r="346" s="2" customFormat="1" ht="16.5" customHeight="1">
      <c r="A346" s="40"/>
      <c r="B346" s="41"/>
      <c r="C346" s="225" t="s">
        <v>736</v>
      </c>
      <c r="D346" s="225" t="s">
        <v>266</v>
      </c>
      <c r="E346" s="226" t="s">
        <v>737</v>
      </c>
      <c r="F346" s="227" t="s">
        <v>738</v>
      </c>
      <c r="G346" s="228" t="s">
        <v>584</v>
      </c>
      <c r="H346" s="229">
        <v>6</v>
      </c>
      <c r="I346" s="230"/>
      <c r="J346" s="231">
        <f>ROUND(I346*H346,2)</f>
        <v>0</v>
      </c>
      <c r="K346" s="232"/>
      <c r="L346" s="46"/>
      <c r="M346" s="233" t="s">
        <v>1</v>
      </c>
      <c r="N346" s="234" t="s">
        <v>50</v>
      </c>
      <c r="O346" s="93"/>
      <c r="P346" s="235">
        <f>O346*H346</f>
        <v>0</v>
      </c>
      <c r="Q346" s="235">
        <v>0.00067000000000000002</v>
      </c>
      <c r="R346" s="235">
        <f>Q346*H346</f>
        <v>0.0040200000000000001</v>
      </c>
      <c r="S346" s="235">
        <v>0</v>
      </c>
      <c r="T346" s="23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7" t="s">
        <v>270</v>
      </c>
      <c r="AT346" s="237" t="s">
        <v>266</v>
      </c>
      <c r="AU346" s="237" t="s">
        <v>96</v>
      </c>
      <c r="AY346" s="18" t="s">
        <v>264</v>
      </c>
      <c r="BE346" s="238">
        <f>IF(N346="základní",J346,0)</f>
        <v>0</v>
      </c>
      <c r="BF346" s="238">
        <f>IF(N346="snížená",J346,0)</f>
        <v>0</v>
      </c>
      <c r="BG346" s="238">
        <f>IF(N346="zákl. přenesená",J346,0)</f>
        <v>0</v>
      </c>
      <c r="BH346" s="238">
        <f>IF(N346="sníž. přenesená",J346,0)</f>
        <v>0</v>
      </c>
      <c r="BI346" s="238">
        <f>IF(N346="nulová",J346,0)</f>
        <v>0</v>
      </c>
      <c r="BJ346" s="18" t="s">
        <v>93</v>
      </c>
      <c r="BK346" s="238">
        <f>ROUND(I346*H346,2)</f>
        <v>0</v>
      </c>
      <c r="BL346" s="18" t="s">
        <v>270</v>
      </c>
      <c r="BM346" s="237" t="s">
        <v>739</v>
      </c>
    </row>
    <row r="347" s="2" customFormat="1" ht="16.5" customHeight="1">
      <c r="A347" s="40"/>
      <c r="B347" s="41"/>
      <c r="C347" s="225" t="s">
        <v>740</v>
      </c>
      <c r="D347" s="225" t="s">
        <v>266</v>
      </c>
      <c r="E347" s="226" t="s">
        <v>741</v>
      </c>
      <c r="F347" s="227" t="s">
        <v>742</v>
      </c>
      <c r="G347" s="228" t="s">
        <v>584</v>
      </c>
      <c r="H347" s="229">
        <v>1</v>
      </c>
      <c r="I347" s="230"/>
      <c r="J347" s="231">
        <f>ROUND(I347*H347,2)</f>
        <v>0</v>
      </c>
      <c r="K347" s="232"/>
      <c r="L347" s="46"/>
      <c r="M347" s="233" t="s">
        <v>1</v>
      </c>
      <c r="N347" s="234" t="s">
        <v>50</v>
      </c>
      <c r="O347" s="93"/>
      <c r="P347" s="235">
        <f>O347*H347</f>
        <v>0</v>
      </c>
      <c r="Q347" s="235">
        <v>0.00088999999999999995</v>
      </c>
      <c r="R347" s="235">
        <f>Q347*H347</f>
        <v>0.00088999999999999995</v>
      </c>
      <c r="S347" s="235">
        <v>0</v>
      </c>
      <c r="T347" s="23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7" t="s">
        <v>270</v>
      </c>
      <c r="AT347" s="237" t="s">
        <v>266</v>
      </c>
      <c r="AU347" s="237" t="s">
        <v>96</v>
      </c>
      <c r="AY347" s="18" t="s">
        <v>264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8" t="s">
        <v>93</v>
      </c>
      <c r="BK347" s="238">
        <f>ROUND(I347*H347,2)</f>
        <v>0</v>
      </c>
      <c r="BL347" s="18" t="s">
        <v>270</v>
      </c>
      <c r="BM347" s="237" t="s">
        <v>743</v>
      </c>
    </row>
    <row r="348" s="2" customFormat="1" ht="24.15" customHeight="1">
      <c r="A348" s="40"/>
      <c r="B348" s="41"/>
      <c r="C348" s="225" t="s">
        <v>744</v>
      </c>
      <c r="D348" s="225" t="s">
        <v>266</v>
      </c>
      <c r="E348" s="226" t="s">
        <v>745</v>
      </c>
      <c r="F348" s="227" t="s">
        <v>746</v>
      </c>
      <c r="G348" s="228" t="s">
        <v>584</v>
      </c>
      <c r="H348" s="229">
        <v>1</v>
      </c>
      <c r="I348" s="230"/>
      <c r="J348" s="231">
        <f>ROUND(I348*H348,2)</f>
        <v>0</v>
      </c>
      <c r="K348" s="232"/>
      <c r="L348" s="46"/>
      <c r="M348" s="233" t="s">
        <v>1</v>
      </c>
      <c r="N348" s="234" t="s">
        <v>50</v>
      </c>
      <c r="O348" s="93"/>
      <c r="P348" s="235">
        <f>O348*H348</f>
        <v>0</v>
      </c>
      <c r="Q348" s="235">
        <v>0.0016199999999999999</v>
      </c>
      <c r="R348" s="235">
        <f>Q348*H348</f>
        <v>0.0016199999999999999</v>
      </c>
      <c r="S348" s="235">
        <v>0</v>
      </c>
      <c r="T348" s="23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7" t="s">
        <v>270</v>
      </c>
      <c r="AT348" s="237" t="s">
        <v>266</v>
      </c>
      <c r="AU348" s="237" t="s">
        <v>96</v>
      </c>
      <c r="AY348" s="18" t="s">
        <v>264</v>
      </c>
      <c r="BE348" s="238">
        <f>IF(N348="základní",J348,0)</f>
        <v>0</v>
      </c>
      <c r="BF348" s="238">
        <f>IF(N348="snížená",J348,0)</f>
        <v>0</v>
      </c>
      <c r="BG348" s="238">
        <f>IF(N348="zákl. přenesená",J348,0)</f>
        <v>0</v>
      </c>
      <c r="BH348" s="238">
        <f>IF(N348="sníž. přenesená",J348,0)</f>
        <v>0</v>
      </c>
      <c r="BI348" s="238">
        <f>IF(N348="nulová",J348,0)</f>
        <v>0</v>
      </c>
      <c r="BJ348" s="18" t="s">
        <v>93</v>
      </c>
      <c r="BK348" s="238">
        <f>ROUND(I348*H348,2)</f>
        <v>0</v>
      </c>
      <c r="BL348" s="18" t="s">
        <v>270</v>
      </c>
      <c r="BM348" s="237" t="s">
        <v>747</v>
      </c>
    </row>
    <row r="349" s="2" customFormat="1" ht="24.15" customHeight="1">
      <c r="A349" s="40"/>
      <c r="B349" s="41"/>
      <c r="C349" s="283" t="s">
        <v>748</v>
      </c>
      <c r="D349" s="283" t="s">
        <v>445</v>
      </c>
      <c r="E349" s="284" t="s">
        <v>749</v>
      </c>
      <c r="F349" s="285" t="s">
        <v>750</v>
      </c>
      <c r="G349" s="286" t="s">
        <v>584</v>
      </c>
      <c r="H349" s="287">
        <v>1</v>
      </c>
      <c r="I349" s="288"/>
      <c r="J349" s="289">
        <f>ROUND(I349*H349,2)</f>
        <v>0</v>
      </c>
      <c r="K349" s="290"/>
      <c r="L349" s="291"/>
      <c r="M349" s="292" t="s">
        <v>1</v>
      </c>
      <c r="N349" s="293" t="s">
        <v>50</v>
      </c>
      <c r="O349" s="93"/>
      <c r="P349" s="235">
        <f>O349*H349</f>
        <v>0</v>
      </c>
      <c r="Q349" s="235">
        <v>0.014999999999999999</v>
      </c>
      <c r="R349" s="235">
        <f>Q349*H349</f>
        <v>0.014999999999999999</v>
      </c>
      <c r="S349" s="235">
        <v>0</v>
      </c>
      <c r="T349" s="23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7" t="s">
        <v>321</v>
      </c>
      <c r="AT349" s="237" t="s">
        <v>445</v>
      </c>
      <c r="AU349" s="237" t="s">
        <v>96</v>
      </c>
      <c r="AY349" s="18" t="s">
        <v>264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8" t="s">
        <v>93</v>
      </c>
      <c r="BK349" s="238">
        <f>ROUND(I349*H349,2)</f>
        <v>0</v>
      </c>
      <c r="BL349" s="18" t="s">
        <v>270</v>
      </c>
      <c r="BM349" s="237" t="s">
        <v>751</v>
      </c>
    </row>
    <row r="350" s="2" customFormat="1" ht="24.15" customHeight="1">
      <c r="A350" s="40"/>
      <c r="B350" s="41"/>
      <c r="C350" s="283" t="s">
        <v>752</v>
      </c>
      <c r="D350" s="283" t="s">
        <v>445</v>
      </c>
      <c r="E350" s="284" t="s">
        <v>753</v>
      </c>
      <c r="F350" s="285" t="s">
        <v>754</v>
      </c>
      <c r="G350" s="286" t="s">
        <v>584</v>
      </c>
      <c r="H350" s="287">
        <v>1</v>
      </c>
      <c r="I350" s="288"/>
      <c r="J350" s="289">
        <f>ROUND(I350*H350,2)</f>
        <v>0</v>
      </c>
      <c r="K350" s="290"/>
      <c r="L350" s="291"/>
      <c r="M350" s="292" t="s">
        <v>1</v>
      </c>
      <c r="N350" s="293" t="s">
        <v>50</v>
      </c>
      <c r="O350" s="93"/>
      <c r="P350" s="235">
        <f>O350*H350</f>
        <v>0</v>
      </c>
      <c r="Q350" s="235">
        <v>0</v>
      </c>
      <c r="R350" s="235">
        <f>Q350*H350</f>
        <v>0</v>
      </c>
      <c r="S350" s="235">
        <v>0</v>
      </c>
      <c r="T350" s="23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7" t="s">
        <v>321</v>
      </c>
      <c r="AT350" s="237" t="s">
        <v>445</v>
      </c>
      <c r="AU350" s="237" t="s">
        <v>96</v>
      </c>
      <c r="AY350" s="18" t="s">
        <v>264</v>
      </c>
      <c r="BE350" s="238">
        <f>IF(N350="základní",J350,0)</f>
        <v>0</v>
      </c>
      <c r="BF350" s="238">
        <f>IF(N350="snížená",J350,0)</f>
        <v>0</v>
      </c>
      <c r="BG350" s="238">
        <f>IF(N350="zákl. přenesená",J350,0)</f>
        <v>0</v>
      </c>
      <c r="BH350" s="238">
        <f>IF(N350="sníž. přenesená",J350,0)</f>
        <v>0</v>
      </c>
      <c r="BI350" s="238">
        <f>IF(N350="nulová",J350,0)</f>
        <v>0</v>
      </c>
      <c r="BJ350" s="18" t="s">
        <v>93</v>
      </c>
      <c r="BK350" s="238">
        <f>ROUND(I350*H350,2)</f>
        <v>0</v>
      </c>
      <c r="BL350" s="18" t="s">
        <v>270</v>
      </c>
      <c r="BM350" s="237" t="s">
        <v>755</v>
      </c>
    </row>
    <row r="351" s="2" customFormat="1" ht="16.5" customHeight="1">
      <c r="A351" s="40"/>
      <c r="B351" s="41"/>
      <c r="C351" s="225" t="s">
        <v>756</v>
      </c>
      <c r="D351" s="225" t="s">
        <v>266</v>
      </c>
      <c r="E351" s="226" t="s">
        <v>757</v>
      </c>
      <c r="F351" s="227" t="s">
        <v>758</v>
      </c>
      <c r="G351" s="228" t="s">
        <v>584</v>
      </c>
      <c r="H351" s="229">
        <v>1</v>
      </c>
      <c r="I351" s="230"/>
      <c r="J351" s="231">
        <f>ROUND(I351*H351,2)</f>
        <v>0</v>
      </c>
      <c r="K351" s="232"/>
      <c r="L351" s="46"/>
      <c r="M351" s="233" t="s">
        <v>1</v>
      </c>
      <c r="N351" s="234" t="s">
        <v>50</v>
      </c>
      <c r="O351" s="93"/>
      <c r="P351" s="235">
        <f>O351*H351</f>
        <v>0</v>
      </c>
      <c r="Q351" s="235">
        <v>0.0013600000000000001</v>
      </c>
      <c r="R351" s="235">
        <f>Q351*H351</f>
        <v>0.0013600000000000001</v>
      </c>
      <c r="S351" s="235">
        <v>0</v>
      </c>
      <c r="T351" s="23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7" t="s">
        <v>270</v>
      </c>
      <c r="AT351" s="237" t="s">
        <v>266</v>
      </c>
      <c r="AU351" s="237" t="s">
        <v>96</v>
      </c>
      <c r="AY351" s="18" t="s">
        <v>264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8" t="s">
        <v>93</v>
      </c>
      <c r="BK351" s="238">
        <f>ROUND(I351*H351,2)</f>
        <v>0</v>
      </c>
      <c r="BL351" s="18" t="s">
        <v>270</v>
      </c>
      <c r="BM351" s="237" t="s">
        <v>759</v>
      </c>
    </row>
    <row r="352" s="2" customFormat="1" ht="37.8" customHeight="1">
      <c r="A352" s="40"/>
      <c r="B352" s="41"/>
      <c r="C352" s="283" t="s">
        <v>760</v>
      </c>
      <c r="D352" s="283" t="s">
        <v>445</v>
      </c>
      <c r="E352" s="284" t="s">
        <v>761</v>
      </c>
      <c r="F352" s="285" t="s">
        <v>762</v>
      </c>
      <c r="G352" s="286" t="s">
        <v>621</v>
      </c>
      <c r="H352" s="287">
        <v>1</v>
      </c>
      <c r="I352" s="288"/>
      <c r="J352" s="289">
        <f>ROUND(I352*H352,2)</f>
        <v>0</v>
      </c>
      <c r="K352" s="290"/>
      <c r="L352" s="291"/>
      <c r="M352" s="292" t="s">
        <v>1</v>
      </c>
      <c r="N352" s="293" t="s">
        <v>50</v>
      </c>
      <c r="O352" s="93"/>
      <c r="P352" s="235">
        <f>O352*H352</f>
        <v>0</v>
      </c>
      <c r="Q352" s="235">
        <v>0.036499999999999998</v>
      </c>
      <c r="R352" s="235">
        <f>Q352*H352</f>
        <v>0.036499999999999998</v>
      </c>
      <c r="S352" s="235">
        <v>0</v>
      </c>
      <c r="T352" s="23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7" t="s">
        <v>321</v>
      </c>
      <c r="AT352" s="237" t="s">
        <v>445</v>
      </c>
      <c r="AU352" s="237" t="s">
        <v>96</v>
      </c>
      <c r="AY352" s="18" t="s">
        <v>264</v>
      </c>
      <c r="BE352" s="238">
        <f>IF(N352="základní",J352,0)</f>
        <v>0</v>
      </c>
      <c r="BF352" s="238">
        <f>IF(N352="snížená",J352,0)</f>
        <v>0</v>
      </c>
      <c r="BG352" s="238">
        <f>IF(N352="zákl. přenesená",J352,0)</f>
        <v>0</v>
      </c>
      <c r="BH352" s="238">
        <f>IF(N352="sníž. přenesená",J352,0)</f>
        <v>0</v>
      </c>
      <c r="BI352" s="238">
        <f>IF(N352="nulová",J352,0)</f>
        <v>0</v>
      </c>
      <c r="BJ352" s="18" t="s">
        <v>93</v>
      </c>
      <c r="BK352" s="238">
        <f>ROUND(I352*H352,2)</f>
        <v>0</v>
      </c>
      <c r="BL352" s="18" t="s">
        <v>270</v>
      </c>
      <c r="BM352" s="237" t="s">
        <v>763</v>
      </c>
    </row>
    <row r="353" s="2" customFormat="1" ht="24.15" customHeight="1">
      <c r="A353" s="40"/>
      <c r="B353" s="41"/>
      <c r="C353" s="283" t="s">
        <v>764</v>
      </c>
      <c r="D353" s="283" t="s">
        <v>445</v>
      </c>
      <c r="E353" s="284" t="s">
        <v>765</v>
      </c>
      <c r="F353" s="285" t="s">
        <v>766</v>
      </c>
      <c r="G353" s="286" t="s">
        <v>621</v>
      </c>
      <c r="H353" s="287">
        <v>1</v>
      </c>
      <c r="I353" s="288"/>
      <c r="J353" s="289">
        <f>ROUND(I353*H353,2)</f>
        <v>0</v>
      </c>
      <c r="K353" s="290"/>
      <c r="L353" s="291"/>
      <c r="M353" s="292" t="s">
        <v>1</v>
      </c>
      <c r="N353" s="293" t="s">
        <v>50</v>
      </c>
      <c r="O353" s="93"/>
      <c r="P353" s="235">
        <f>O353*H353</f>
        <v>0</v>
      </c>
      <c r="Q353" s="235">
        <v>0.032000000000000001</v>
      </c>
      <c r="R353" s="235">
        <f>Q353*H353</f>
        <v>0.032000000000000001</v>
      </c>
      <c r="S353" s="235">
        <v>0</v>
      </c>
      <c r="T353" s="23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7" t="s">
        <v>321</v>
      </c>
      <c r="AT353" s="237" t="s">
        <v>445</v>
      </c>
      <c r="AU353" s="237" t="s">
        <v>96</v>
      </c>
      <c r="AY353" s="18" t="s">
        <v>264</v>
      </c>
      <c r="BE353" s="238">
        <f>IF(N353="základní",J353,0)</f>
        <v>0</v>
      </c>
      <c r="BF353" s="238">
        <f>IF(N353="snížená",J353,0)</f>
        <v>0</v>
      </c>
      <c r="BG353" s="238">
        <f>IF(N353="zákl. přenesená",J353,0)</f>
        <v>0</v>
      </c>
      <c r="BH353" s="238">
        <f>IF(N353="sníž. přenesená",J353,0)</f>
        <v>0</v>
      </c>
      <c r="BI353" s="238">
        <f>IF(N353="nulová",J353,0)</f>
        <v>0</v>
      </c>
      <c r="BJ353" s="18" t="s">
        <v>93</v>
      </c>
      <c r="BK353" s="238">
        <f>ROUND(I353*H353,2)</f>
        <v>0</v>
      </c>
      <c r="BL353" s="18" t="s">
        <v>270</v>
      </c>
      <c r="BM353" s="237" t="s">
        <v>767</v>
      </c>
    </row>
    <row r="354" s="2" customFormat="1" ht="24.15" customHeight="1">
      <c r="A354" s="40"/>
      <c r="B354" s="41"/>
      <c r="C354" s="225" t="s">
        <v>768</v>
      </c>
      <c r="D354" s="225" t="s">
        <v>266</v>
      </c>
      <c r="E354" s="226" t="s">
        <v>769</v>
      </c>
      <c r="F354" s="227" t="s">
        <v>770</v>
      </c>
      <c r="G354" s="228" t="s">
        <v>584</v>
      </c>
      <c r="H354" s="229">
        <v>2</v>
      </c>
      <c r="I354" s="230"/>
      <c r="J354" s="231">
        <f>ROUND(I354*H354,2)</f>
        <v>0</v>
      </c>
      <c r="K354" s="232"/>
      <c r="L354" s="46"/>
      <c r="M354" s="233" t="s">
        <v>1</v>
      </c>
      <c r="N354" s="234" t="s">
        <v>50</v>
      </c>
      <c r="O354" s="93"/>
      <c r="P354" s="235">
        <f>O354*H354</f>
        <v>0</v>
      </c>
      <c r="Q354" s="235">
        <v>0.00165</v>
      </c>
      <c r="R354" s="235">
        <f>Q354*H354</f>
        <v>0.0033</v>
      </c>
      <c r="S354" s="235">
        <v>0</v>
      </c>
      <c r="T354" s="23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7" t="s">
        <v>270</v>
      </c>
      <c r="AT354" s="237" t="s">
        <v>266</v>
      </c>
      <c r="AU354" s="237" t="s">
        <v>96</v>
      </c>
      <c r="AY354" s="18" t="s">
        <v>264</v>
      </c>
      <c r="BE354" s="238">
        <f>IF(N354="základní",J354,0)</f>
        <v>0</v>
      </c>
      <c r="BF354" s="238">
        <f>IF(N354="snížená",J354,0)</f>
        <v>0</v>
      </c>
      <c r="BG354" s="238">
        <f>IF(N354="zákl. přenesená",J354,0)</f>
        <v>0</v>
      </c>
      <c r="BH354" s="238">
        <f>IF(N354="sníž. přenesená",J354,0)</f>
        <v>0</v>
      </c>
      <c r="BI354" s="238">
        <f>IF(N354="nulová",J354,0)</f>
        <v>0</v>
      </c>
      <c r="BJ354" s="18" t="s">
        <v>93</v>
      </c>
      <c r="BK354" s="238">
        <f>ROUND(I354*H354,2)</f>
        <v>0</v>
      </c>
      <c r="BL354" s="18" t="s">
        <v>270</v>
      </c>
      <c r="BM354" s="237" t="s">
        <v>771</v>
      </c>
    </row>
    <row r="355" s="2" customFormat="1" ht="24.15" customHeight="1">
      <c r="A355" s="40"/>
      <c r="B355" s="41"/>
      <c r="C355" s="283" t="s">
        <v>772</v>
      </c>
      <c r="D355" s="283" t="s">
        <v>445</v>
      </c>
      <c r="E355" s="284" t="s">
        <v>773</v>
      </c>
      <c r="F355" s="285" t="s">
        <v>774</v>
      </c>
      <c r="G355" s="286" t="s">
        <v>584</v>
      </c>
      <c r="H355" s="287">
        <v>2</v>
      </c>
      <c r="I355" s="288"/>
      <c r="J355" s="289">
        <f>ROUND(I355*H355,2)</f>
        <v>0</v>
      </c>
      <c r="K355" s="290"/>
      <c r="L355" s="291"/>
      <c r="M355" s="292" t="s">
        <v>1</v>
      </c>
      <c r="N355" s="293" t="s">
        <v>50</v>
      </c>
      <c r="O355" s="93"/>
      <c r="P355" s="235">
        <f>O355*H355</f>
        <v>0</v>
      </c>
      <c r="Q355" s="235">
        <v>0.017000000000000001</v>
      </c>
      <c r="R355" s="235">
        <f>Q355*H355</f>
        <v>0.034000000000000002</v>
      </c>
      <c r="S355" s="235">
        <v>0</v>
      </c>
      <c r="T355" s="23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7" t="s">
        <v>321</v>
      </c>
      <c r="AT355" s="237" t="s">
        <v>445</v>
      </c>
      <c r="AU355" s="237" t="s">
        <v>96</v>
      </c>
      <c r="AY355" s="18" t="s">
        <v>264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8" t="s">
        <v>93</v>
      </c>
      <c r="BK355" s="238">
        <f>ROUND(I355*H355,2)</f>
        <v>0</v>
      </c>
      <c r="BL355" s="18" t="s">
        <v>270</v>
      </c>
      <c r="BM355" s="237" t="s">
        <v>775</v>
      </c>
    </row>
    <row r="356" s="2" customFormat="1" ht="24.15" customHeight="1">
      <c r="A356" s="40"/>
      <c r="B356" s="41"/>
      <c r="C356" s="283" t="s">
        <v>776</v>
      </c>
      <c r="D356" s="283" t="s">
        <v>445</v>
      </c>
      <c r="E356" s="284" t="s">
        <v>777</v>
      </c>
      <c r="F356" s="285" t="s">
        <v>778</v>
      </c>
      <c r="G356" s="286" t="s">
        <v>584</v>
      </c>
      <c r="H356" s="287">
        <v>2</v>
      </c>
      <c r="I356" s="288"/>
      <c r="J356" s="289">
        <f>ROUND(I356*H356,2)</f>
        <v>0</v>
      </c>
      <c r="K356" s="290"/>
      <c r="L356" s="291"/>
      <c r="M356" s="292" t="s">
        <v>1</v>
      </c>
      <c r="N356" s="293" t="s">
        <v>50</v>
      </c>
      <c r="O356" s="93"/>
      <c r="P356" s="235">
        <f>O356*H356</f>
        <v>0</v>
      </c>
      <c r="Q356" s="235">
        <v>0</v>
      </c>
      <c r="R356" s="235">
        <f>Q356*H356</f>
        <v>0</v>
      </c>
      <c r="S356" s="235">
        <v>0</v>
      </c>
      <c r="T356" s="23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7" t="s">
        <v>321</v>
      </c>
      <c r="AT356" s="237" t="s">
        <v>445</v>
      </c>
      <c r="AU356" s="237" t="s">
        <v>96</v>
      </c>
      <c r="AY356" s="18" t="s">
        <v>264</v>
      </c>
      <c r="BE356" s="238">
        <f>IF(N356="základní",J356,0)</f>
        <v>0</v>
      </c>
      <c r="BF356" s="238">
        <f>IF(N356="snížená",J356,0)</f>
        <v>0</v>
      </c>
      <c r="BG356" s="238">
        <f>IF(N356="zákl. přenesená",J356,0)</f>
        <v>0</v>
      </c>
      <c r="BH356" s="238">
        <f>IF(N356="sníž. přenesená",J356,0)</f>
        <v>0</v>
      </c>
      <c r="BI356" s="238">
        <f>IF(N356="nulová",J356,0)</f>
        <v>0</v>
      </c>
      <c r="BJ356" s="18" t="s">
        <v>93</v>
      </c>
      <c r="BK356" s="238">
        <f>ROUND(I356*H356,2)</f>
        <v>0</v>
      </c>
      <c r="BL356" s="18" t="s">
        <v>270</v>
      </c>
      <c r="BM356" s="237" t="s">
        <v>779</v>
      </c>
    </row>
    <row r="357" s="2" customFormat="1" ht="24.15" customHeight="1">
      <c r="A357" s="40"/>
      <c r="B357" s="41"/>
      <c r="C357" s="225" t="s">
        <v>780</v>
      </c>
      <c r="D357" s="225" t="s">
        <v>266</v>
      </c>
      <c r="E357" s="226" t="s">
        <v>781</v>
      </c>
      <c r="F357" s="227" t="s">
        <v>782</v>
      </c>
      <c r="G357" s="228" t="s">
        <v>584</v>
      </c>
      <c r="H357" s="229">
        <v>22</v>
      </c>
      <c r="I357" s="230"/>
      <c r="J357" s="231">
        <f>ROUND(I357*H357,2)</f>
        <v>0</v>
      </c>
      <c r="K357" s="232"/>
      <c r="L357" s="46"/>
      <c r="M357" s="233" t="s">
        <v>1</v>
      </c>
      <c r="N357" s="234" t="s">
        <v>50</v>
      </c>
      <c r="O357" s="93"/>
      <c r="P357" s="235">
        <f>O357*H357</f>
        <v>0</v>
      </c>
      <c r="Q357" s="235">
        <v>0</v>
      </c>
      <c r="R357" s="235">
        <f>Q357*H357</f>
        <v>0</v>
      </c>
      <c r="S357" s="235">
        <v>0</v>
      </c>
      <c r="T357" s="23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7" t="s">
        <v>270</v>
      </c>
      <c r="AT357" s="237" t="s">
        <v>266</v>
      </c>
      <c r="AU357" s="237" t="s">
        <v>96</v>
      </c>
      <c r="AY357" s="18" t="s">
        <v>264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8" t="s">
        <v>93</v>
      </c>
      <c r="BK357" s="238">
        <f>ROUND(I357*H357,2)</f>
        <v>0</v>
      </c>
      <c r="BL357" s="18" t="s">
        <v>270</v>
      </c>
      <c r="BM357" s="237" t="s">
        <v>783</v>
      </c>
    </row>
    <row r="358" s="2" customFormat="1" ht="24.15" customHeight="1">
      <c r="A358" s="40"/>
      <c r="B358" s="41"/>
      <c r="C358" s="283" t="s">
        <v>784</v>
      </c>
      <c r="D358" s="283" t="s">
        <v>445</v>
      </c>
      <c r="E358" s="284" t="s">
        <v>785</v>
      </c>
      <c r="F358" s="285" t="s">
        <v>786</v>
      </c>
      <c r="G358" s="286" t="s">
        <v>621</v>
      </c>
      <c r="H358" s="287">
        <v>21</v>
      </c>
      <c r="I358" s="288"/>
      <c r="J358" s="289">
        <f>ROUND(I358*H358,2)</f>
        <v>0</v>
      </c>
      <c r="K358" s="290"/>
      <c r="L358" s="291"/>
      <c r="M358" s="292" t="s">
        <v>1</v>
      </c>
      <c r="N358" s="293" t="s">
        <v>50</v>
      </c>
      <c r="O358" s="93"/>
      <c r="P358" s="235">
        <f>O358*H358</f>
        <v>0</v>
      </c>
      <c r="Q358" s="235">
        <v>0.0025000000000000001</v>
      </c>
      <c r="R358" s="235">
        <f>Q358*H358</f>
        <v>0.052499999999999998</v>
      </c>
      <c r="S358" s="235">
        <v>0</v>
      </c>
      <c r="T358" s="23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7" t="s">
        <v>321</v>
      </c>
      <c r="AT358" s="237" t="s">
        <v>445</v>
      </c>
      <c r="AU358" s="237" t="s">
        <v>96</v>
      </c>
      <c r="AY358" s="18" t="s">
        <v>264</v>
      </c>
      <c r="BE358" s="238">
        <f>IF(N358="základní",J358,0)</f>
        <v>0</v>
      </c>
      <c r="BF358" s="238">
        <f>IF(N358="snížená",J358,0)</f>
        <v>0</v>
      </c>
      <c r="BG358" s="238">
        <f>IF(N358="zákl. přenesená",J358,0)</f>
        <v>0</v>
      </c>
      <c r="BH358" s="238">
        <f>IF(N358="sníž. přenesená",J358,0)</f>
        <v>0</v>
      </c>
      <c r="BI358" s="238">
        <f>IF(N358="nulová",J358,0)</f>
        <v>0</v>
      </c>
      <c r="BJ358" s="18" t="s">
        <v>93</v>
      </c>
      <c r="BK358" s="238">
        <f>ROUND(I358*H358,2)</f>
        <v>0</v>
      </c>
      <c r="BL358" s="18" t="s">
        <v>270</v>
      </c>
      <c r="BM358" s="237" t="s">
        <v>787</v>
      </c>
    </row>
    <row r="359" s="2" customFormat="1" ht="24.15" customHeight="1">
      <c r="A359" s="40"/>
      <c r="B359" s="41"/>
      <c r="C359" s="283" t="s">
        <v>788</v>
      </c>
      <c r="D359" s="283" t="s">
        <v>445</v>
      </c>
      <c r="E359" s="284" t="s">
        <v>789</v>
      </c>
      <c r="F359" s="285" t="s">
        <v>790</v>
      </c>
      <c r="G359" s="286" t="s">
        <v>621</v>
      </c>
      <c r="H359" s="287">
        <v>1</v>
      </c>
      <c r="I359" s="288"/>
      <c r="J359" s="289">
        <f>ROUND(I359*H359,2)</f>
        <v>0</v>
      </c>
      <c r="K359" s="290"/>
      <c r="L359" s="291"/>
      <c r="M359" s="292" t="s">
        <v>1</v>
      </c>
      <c r="N359" s="293" t="s">
        <v>50</v>
      </c>
      <c r="O359" s="93"/>
      <c r="P359" s="235">
        <f>O359*H359</f>
        <v>0</v>
      </c>
      <c r="Q359" s="235">
        <v>0.0027000000000000001</v>
      </c>
      <c r="R359" s="235">
        <f>Q359*H359</f>
        <v>0.0027000000000000001</v>
      </c>
      <c r="S359" s="235">
        <v>0</v>
      </c>
      <c r="T359" s="23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7" t="s">
        <v>321</v>
      </c>
      <c r="AT359" s="237" t="s">
        <v>445</v>
      </c>
      <c r="AU359" s="237" t="s">
        <v>96</v>
      </c>
      <c r="AY359" s="18" t="s">
        <v>264</v>
      </c>
      <c r="BE359" s="238">
        <f>IF(N359="základní",J359,0)</f>
        <v>0</v>
      </c>
      <c r="BF359" s="238">
        <f>IF(N359="snížená",J359,0)</f>
        <v>0</v>
      </c>
      <c r="BG359" s="238">
        <f>IF(N359="zákl. přenesená",J359,0)</f>
        <v>0</v>
      </c>
      <c r="BH359" s="238">
        <f>IF(N359="sníž. přenesená",J359,0)</f>
        <v>0</v>
      </c>
      <c r="BI359" s="238">
        <f>IF(N359="nulová",J359,0)</f>
        <v>0</v>
      </c>
      <c r="BJ359" s="18" t="s">
        <v>93</v>
      </c>
      <c r="BK359" s="238">
        <f>ROUND(I359*H359,2)</f>
        <v>0</v>
      </c>
      <c r="BL359" s="18" t="s">
        <v>270</v>
      </c>
      <c r="BM359" s="237" t="s">
        <v>791</v>
      </c>
    </row>
    <row r="360" s="2" customFormat="1" ht="37.8" customHeight="1">
      <c r="A360" s="40"/>
      <c r="B360" s="41"/>
      <c r="C360" s="283" t="s">
        <v>792</v>
      </c>
      <c r="D360" s="283" t="s">
        <v>445</v>
      </c>
      <c r="E360" s="284" t="s">
        <v>793</v>
      </c>
      <c r="F360" s="285" t="s">
        <v>794</v>
      </c>
      <c r="G360" s="286" t="s">
        <v>621</v>
      </c>
      <c r="H360" s="287">
        <v>15</v>
      </c>
      <c r="I360" s="288"/>
      <c r="J360" s="289">
        <f>ROUND(I360*H360,2)</f>
        <v>0</v>
      </c>
      <c r="K360" s="290"/>
      <c r="L360" s="291"/>
      <c r="M360" s="292" t="s">
        <v>1</v>
      </c>
      <c r="N360" s="293" t="s">
        <v>50</v>
      </c>
      <c r="O360" s="93"/>
      <c r="P360" s="235">
        <f>O360*H360</f>
        <v>0</v>
      </c>
      <c r="Q360" s="235">
        <v>0.0030000000000000001</v>
      </c>
      <c r="R360" s="235">
        <f>Q360*H360</f>
        <v>0.044999999999999998</v>
      </c>
      <c r="S360" s="235">
        <v>0</v>
      </c>
      <c r="T360" s="23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7" t="s">
        <v>321</v>
      </c>
      <c r="AT360" s="237" t="s">
        <v>445</v>
      </c>
      <c r="AU360" s="237" t="s">
        <v>96</v>
      </c>
      <c r="AY360" s="18" t="s">
        <v>264</v>
      </c>
      <c r="BE360" s="238">
        <f>IF(N360="základní",J360,0)</f>
        <v>0</v>
      </c>
      <c r="BF360" s="238">
        <f>IF(N360="snížená",J360,0)</f>
        <v>0</v>
      </c>
      <c r="BG360" s="238">
        <f>IF(N360="zákl. přenesená",J360,0)</f>
        <v>0</v>
      </c>
      <c r="BH360" s="238">
        <f>IF(N360="sníž. přenesená",J360,0)</f>
        <v>0</v>
      </c>
      <c r="BI360" s="238">
        <f>IF(N360="nulová",J360,0)</f>
        <v>0</v>
      </c>
      <c r="BJ360" s="18" t="s">
        <v>93</v>
      </c>
      <c r="BK360" s="238">
        <f>ROUND(I360*H360,2)</f>
        <v>0</v>
      </c>
      <c r="BL360" s="18" t="s">
        <v>270</v>
      </c>
      <c r="BM360" s="237" t="s">
        <v>795</v>
      </c>
    </row>
    <row r="361" s="2" customFormat="1" ht="37.8" customHeight="1">
      <c r="A361" s="40"/>
      <c r="B361" s="41"/>
      <c r="C361" s="283" t="s">
        <v>796</v>
      </c>
      <c r="D361" s="283" t="s">
        <v>445</v>
      </c>
      <c r="E361" s="284" t="s">
        <v>797</v>
      </c>
      <c r="F361" s="285" t="s">
        <v>798</v>
      </c>
      <c r="G361" s="286" t="s">
        <v>621</v>
      </c>
      <c r="H361" s="287">
        <v>6</v>
      </c>
      <c r="I361" s="288"/>
      <c r="J361" s="289">
        <f>ROUND(I361*H361,2)</f>
        <v>0</v>
      </c>
      <c r="K361" s="290"/>
      <c r="L361" s="291"/>
      <c r="M361" s="292" t="s">
        <v>1</v>
      </c>
      <c r="N361" s="293" t="s">
        <v>50</v>
      </c>
      <c r="O361" s="93"/>
      <c r="P361" s="235">
        <f>O361*H361</f>
        <v>0</v>
      </c>
      <c r="Q361" s="235">
        <v>0.0030999999999999999</v>
      </c>
      <c r="R361" s="235">
        <f>Q361*H361</f>
        <v>0.018599999999999998</v>
      </c>
      <c r="S361" s="235">
        <v>0</v>
      </c>
      <c r="T361" s="23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7" t="s">
        <v>321</v>
      </c>
      <c r="AT361" s="237" t="s">
        <v>445</v>
      </c>
      <c r="AU361" s="237" t="s">
        <v>96</v>
      </c>
      <c r="AY361" s="18" t="s">
        <v>264</v>
      </c>
      <c r="BE361" s="238">
        <f>IF(N361="základní",J361,0)</f>
        <v>0</v>
      </c>
      <c r="BF361" s="238">
        <f>IF(N361="snížená",J361,0)</f>
        <v>0</v>
      </c>
      <c r="BG361" s="238">
        <f>IF(N361="zákl. přenesená",J361,0)</f>
        <v>0</v>
      </c>
      <c r="BH361" s="238">
        <f>IF(N361="sníž. přenesená",J361,0)</f>
        <v>0</v>
      </c>
      <c r="BI361" s="238">
        <f>IF(N361="nulová",J361,0)</f>
        <v>0</v>
      </c>
      <c r="BJ361" s="18" t="s">
        <v>93</v>
      </c>
      <c r="BK361" s="238">
        <f>ROUND(I361*H361,2)</f>
        <v>0</v>
      </c>
      <c r="BL361" s="18" t="s">
        <v>270</v>
      </c>
      <c r="BM361" s="237" t="s">
        <v>799</v>
      </c>
    </row>
    <row r="362" s="2" customFormat="1" ht="37.8" customHeight="1">
      <c r="A362" s="40"/>
      <c r="B362" s="41"/>
      <c r="C362" s="283" t="s">
        <v>800</v>
      </c>
      <c r="D362" s="283" t="s">
        <v>445</v>
      </c>
      <c r="E362" s="284" t="s">
        <v>801</v>
      </c>
      <c r="F362" s="285" t="s">
        <v>802</v>
      </c>
      <c r="G362" s="286" t="s">
        <v>621</v>
      </c>
      <c r="H362" s="287">
        <v>1</v>
      </c>
      <c r="I362" s="288"/>
      <c r="J362" s="289">
        <f>ROUND(I362*H362,2)</f>
        <v>0</v>
      </c>
      <c r="K362" s="290"/>
      <c r="L362" s="291"/>
      <c r="M362" s="292" t="s">
        <v>1</v>
      </c>
      <c r="N362" s="293" t="s">
        <v>50</v>
      </c>
      <c r="O362" s="93"/>
      <c r="P362" s="235">
        <f>O362*H362</f>
        <v>0</v>
      </c>
      <c r="Q362" s="235">
        <v>0.0070000000000000001</v>
      </c>
      <c r="R362" s="235">
        <f>Q362*H362</f>
        <v>0.0070000000000000001</v>
      </c>
      <c r="S362" s="235">
        <v>0</v>
      </c>
      <c r="T362" s="23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7" t="s">
        <v>321</v>
      </c>
      <c r="AT362" s="237" t="s">
        <v>445</v>
      </c>
      <c r="AU362" s="237" t="s">
        <v>96</v>
      </c>
      <c r="AY362" s="18" t="s">
        <v>264</v>
      </c>
      <c r="BE362" s="238">
        <f>IF(N362="základní",J362,0)</f>
        <v>0</v>
      </c>
      <c r="BF362" s="238">
        <f>IF(N362="snížená",J362,0)</f>
        <v>0</v>
      </c>
      <c r="BG362" s="238">
        <f>IF(N362="zákl. přenesená",J362,0)</f>
        <v>0</v>
      </c>
      <c r="BH362" s="238">
        <f>IF(N362="sníž. přenesená",J362,0)</f>
        <v>0</v>
      </c>
      <c r="BI362" s="238">
        <f>IF(N362="nulová",J362,0)</f>
        <v>0</v>
      </c>
      <c r="BJ362" s="18" t="s">
        <v>93</v>
      </c>
      <c r="BK362" s="238">
        <f>ROUND(I362*H362,2)</f>
        <v>0</v>
      </c>
      <c r="BL362" s="18" t="s">
        <v>270</v>
      </c>
      <c r="BM362" s="237" t="s">
        <v>803</v>
      </c>
    </row>
    <row r="363" s="2" customFormat="1" ht="37.8" customHeight="1">
      <c r="A363" s="40"/>
      <c r="B363" s="41"/>
      <c r="C363" s="283" t="s">
        <v>804</v>
      </c>
      <c r="D363" s="283" t="s">
        <v>445</v>
      </c>
      <c r="E363" s="284" t="s">
        <v>805</v>
      </c>
      <c r="F363" s="285" t="s">
        <v>806</v>
      </c>
      <c r="G363" s="286" t="s">
        <v>621</v>
      </c>
      <c r="H363" s="287">
        <v>22</v>
      </c>
      <c r="I363" s="288"/>
      <c r="J363" s="289">
        <f>ROUND(I363*H363,2)</f>
        <v>0</v>
      </c>
      <c r="K363" s="290"/>
      <c r="L363" s="291"/>
      <c r="M363" s="292" t="s">
        <v>1</v>
      </c>
      <c r="N363" s="293" t="s">
        <v>50</v>
      </c>
      <c r="O363" s="93"/>
      <c r="P363" s="235">
        <f>O363*H363</f>
        <v>0</v>
      </c>
      <c r="Q363" s="235">
        <v>0.0050000000000000001</v>
      </c>
      <c r="R363" s="235">
        <f>Q363*H363</f>
        <v>0.11</v>
      </c>
      <c r="S363" s="235">
        <v>0</v>
      </c>
      <c r="T363" s="23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7" t="s">
        <v>321</v>
      </c>
      <c r="AT363" s="237" t="s">
        <v>445</v>
      </c>
      <c r="AU363" s="237" t="s">
        <v>96</v>
      </c>
      <c r="AY363" s="18" t="s">
        <v>264</v>
      </c>
      <c r="BE363" s="238">
        <f>IF(N363="základní",J363,0)</f>
        <v>0</v>
      </c>
      <c r="BF363" s="238">
        <f>IF(N363="snížená",J363,0)</f>
        <v>0</v>
      </c>
      <c r="BG363" s="238">
        <f>IF(N363="zákl. přenesená",J363,0)</f>
        <v>0</v>
      </c>
      <c r="BH363" s="238">
        <f>IF(N363="sníž. přenesená",J363,0)</f>
        <v>0</v>
      </c>
      <c r="BI363" s="238">
        <f>IF(N363="nulová",J363,0)</f>
        <v>0</v>
      </c>
      <c r="BJ363" s="18" t="s">
        <v>93</v>
      </c>
      <c r="BK363" s="238">
        <f>ROUND(I363*H363,2)</f>
        <v>0</v>
      </c>
      <c r="BL363" s="18" t="s">
        <v>270</v>
      </c>
      <c r="BM363" s="237" t="s">
        <v>807</v>
      </c>
    </row>
    <row r="364" s="2" customFormat="1" ht="21.75" customHeight="1">
      <c r="A364" s="40"/>
      <c r="B364" s="41"/>
      <c r="C364" s="225" t="s">
        <v>808</v>
      </c>
      <c r="D364" s="225" t="s">
        <v>266</v>
      </c>
      <c r="E364" s="226" t="s">
        <v>809</v>
      </c>
      <c r="F364" s="227" t="s">
        <v>810</v>
      </c>
      <c r="G364" s="228" t="s">
        <v>308</v>
      </c>
      <c r="H364" s="229">
        <v>232.80000000000001</v>
      </c>
      <c r="I364" s="230"/>
      <c r="J364" s="231">
        <f>ROUND(I364*H364,2)</f>
        <v>0</v>
      </c>
      <c r="K364" s="232"/>
      <c r="L364" s="46"/>
      <c r="M364" s="233" t="s">
        <v>1</v>
      </c>
      <c r="N364" s="234" t="s">
        <v>50</v>
      </c>
      <c r="O364" s="93"/>
      <c r="P364" s="235">
        <f>O364*H364</f>
        <v>0</v>
      </c>
      <c r="Q364" s="235">
        <v>0</v>
      </c>
      <c r="R364" s="235">
        <f>Q364*H364</f>
        <v>0</v>
      </c>
      <c r="S364" s="235">
        <v>0</v>
      </c>
      <c r="T364" s="23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7" t="s">
        <v>270</v>
      </c>
      <c r="AT364" s="237" t="s">
        <v>266</v>
      </c>
      <c r="AU364" s="237" t="s">
        <v>96</v>
      </c>
      <c r="AY364" s="18" t="s">
        <v>264</v>
      </c>
      <c r="BE364" s="238">
        <f>IF(N364="základní",J364,0)</f>
        <v>0</v>
      </c>
      <c r="BF364" s="238">
        <f>IF(N364="snížená",J364,0)</f>
        <v>0</v>
      </c>
      <c r="BG364" s="238">
        <f>IF(N364="zákl. přenesená",J364,0)</f>
        <v>0</v>
      </c>
      <c r="BH364" s="238">
        <f>IF(N364="sníž. přenesená",J364,0)</f>
        <v>0</v>
      </c>
      <c r="BI364" s="238">
        <f>IF(N364="nulová",J364,0)</f>
        <v>0</v>
      </c>
      <c r="BJ364" s="18" t="s">
        <v>93</v>
      </c>
      <c r="BK364" s="238">
        <f>ROUND(I364*H364,2)</f>
        <v>0</v>
      </c>
      <c r="BL364" s="18" t="s">
        <v>270</v>
      </c>
      <c r="BM364" s="237" t="s">
        <v>811</v>
      </c>
    </row>
    <row r="365" s="13" customFormat="1">
      <c r="A365" s="13"/>
      <c r="B365" s="239"/>
      <c r="C365" s="240"/>
      <c r="D365" s="241" t="s">
        <v>272</v>
      </c>
      <c r="E365" s="242" t="s">
        <v>1</v>
      </c>
      <c r="F365" s="243" t="s">
        <v>128</v>
      </c>
      <c r="G365" s="240"/>
      <c r="H365" s="244">
        <v>232.80000000000001</v>
      </c>
      <c r="I365" s="245"/>
      <c r="J365" s="240"/>
      <c r="K365" s="240"/>
      <c r="L365" s="246"/>
      <c r="M365" s="247"/>
      <c r="N365" s="248"/>
      <c r="O365" s="248"/>
      <c r="P365" s="248"/>
      <c r="Q365" s="248"/>
      <c r="R365" s="248"/>
      <c r="S365" s="248"/>
      <c r="T365" s="24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0" t="s">
        <v>272</v>
      </c>
      <c r="AU365" s="250" t="s">
        <v>96</v>
      </c>
      <c r="AV365" s="13" t="s">
        <v>96</v>
      </c>
      <c r="AW365" s="13" t="s">
        <v>42</v>
      </c>
      <c r="AX365" s="13" t="s">
        <v>93</v>
      </c>
      <c r="AY365" s="250" t="s">
        <v>264</v>
      </c>
    </row>
    <row r="366" s="2" customFormat="1" ht="24.15" customHeight="1">
      <c r="A366" s="40"/>
      <c r="B366" s="41"/>
      <c r="C366" s="225" t="s">
        <v>812</v>
      </c>
      <c r="D366" s="225" t="s">
        <v>266</v>
      </c>
      <c r="E366" s="226" t="s">
        <v>813</v>
      </c>
      <c r="F366" s="227" t="s">
        <v>814</v>
      </c>
      <c r="G366" s="228" t="s">
        <v>308</v>
      </c>
      <c r="H366" s="229">
        <v>232.80000000000001</v>
      </c>
      <c r="I366" s="230"/>
      <c r="J366" s="231">
        <f>ROUND(I366*H366,2)</f>
        <v>0</v>
      </c>
      <c r="K366" s="232"/>
      <c r="L366" s="46"/>
      <c r="M366" s="233" t="s">
        <v>1</v>
      </c>
      <c r="N366" s="234" t="s">
        <v>50</v>
      </c>
      <c r="O366" s="93"/>
      <c r="P366" s="235">
        <f>O366*H366</f>
        <v>0</v>
      </c>
      <c r="Q366" s="235">
        <v>0</v>
      </c>
      <c r="R366" s="235">
        <f>Q366*H366</f>
        <v>0</v>
      </c>
      <c r="S366" s="235">
        <v>0</v>
      </c>
      <c r="T366" s="23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7" t="s">
        <v>270</v>
      </c>
      <c r="AT366" s="237" t="s">
        <v>266</v>
      </c>
      <c r="AU366" s="237" t="s">
        <v>96</v>
      </c>
      <c r="AY366" s="18" t="s">
        <v>264</v>
      </c>
      <c r="BE366" s="238">
        <f>IF(N366="základní",J366,0)</f>
        <v>0</v>
      </c>
      <c r="BF366" s="238">
        <f>IF(N366="snížená",J366,0)</f>
        <v>0</v>
      </c>
      <c r="BG366" s="238">
        <f>IF(N366="zákl. přenesená",J366,0)</f>
        <v>0</v>
      </c>
      <c r="BH366" s="238">
        <f>IF(N366="sníž. přenesená",J366,0)</f>
        <v>0</v>
      </c>
      <c r="BI366" s="238">
        <f>IF(N366="nulová",J366,0)</f>
        <v>0</v>
      </c>
      <c r="BJ366" s="18" t="s">
        <v>93</v>
      </c>
      <c r="BK366" s="238">
        <f>ROUND(I366*H366,2)</f>
        <v>0</v>
      </c>
      <c r="BL366" s="18" t="s">
        <v>270</v>
      </c>
      <c r="BM366" s="237" t="s">
        <v>815</v>
      </c>
    </row>
    <row r="367" s="13" customFormat="1">
      <c r="A367" s="13"/>
      <c r="B367" s="239"/>
      <c r="C367" s="240"/>
      <c r="D367" s="241" t="s">
        <v>272</v>
      </c>
      <c r="E367" s="242" t="s">
        <v>1</v>
      </c>
      <c r="F367" s="243" t="s">
        <v>128</v>
      </c>
      <c r="G367" s="240"/>
      <c r="H367" s="244">
        <v>232.80000000000001</v>
      </c>
      <c r="I367" s="245"/>
      <c r="J367" s="240"/>
      <c r="K367" s="240"/>
      <c r="L367" s="246"/>
      <c r="M367" s="247"/>
      <c r="N367" s="248"/>
      <c r="O367" s="248"/>
      <c r="P367" s="248"/>
      <c r="Q367" s="248"/>
      <c r="R367" s="248"/>
      <c r="S367" s="248"/>
      <c r="T367" s="24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0" t="s">
        <v>272</v>
      </c>
      <c r="AU367" s="250" t="s">
        <v>96</v>
      </c>
      <c r="AV367" s="13" t="s">
        <v>96</v>
      </c>
      <c r="AW367" s="13" t="s">
        <v>42</v>
      </c>
      <c r="AX367" s="13" t="s">
        <v>93</v>
      </c>
      <c r="AY367" s="250" t="s">
        <v>264</v>
      </c>
    </row>
    <row r="368" s="2" customFormat="1" ht="24.15" customHeight="1">
      <c r="A368" s="40"/>
      <c r="B368" s="41"/>
      <c r="C368" s="225" t="s">
        <v>816</v>
      </c>
      <c r="D368" s="225" t="s">
        <v>266</v>
      </c>
      <c r="E368" s="226" t="s">
        <v>817</v>
      </c>
      <c r="F368" s="227" t="s">
        <v>818</v>
      </c>
      <c r="G368" s="228" t="s">
        <v>584</v>
      </c>
      <c r="H368" s="229">
        <v>2</v>
      </c>
      <c r="I368" s="230"/>
      <c r="J368" s="231">
        <f>ROUND(I368*H368,2)</f>
        <v>0</v>
      </c>
      <c r="K368" s="232"/>
      <c r="L368" s="46"/>
      <c r="M368" s="233" t="s">
        <v>1</v>
      </c>
      <c r="N368" s="234" t="s">
        <v>50</v>
      </c>
      <c r="O368" s="93"/>
      <c r="P368" s="235">
        <f>O368*H368</f>
        <v>0</v>
      </c>
      <c r="Q368" s="235">
        <v>0.45937</v>
      </c>
      <c r="R368" s="235">
        <f>Q368*H368</f>
        <v>0.91874</v>
      </c>
      <c r="S368" s="235">
        <v>0</v>
      </c>
      <c r="T368" s="23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37" t="s">
        <v>270</v>
      </c>
      <c r="AT368" s="237" t="s">
        <v>266</v>
      </c>
      <c r="AU368" s="237" t="s">
        <v>96</v>
      </c>
      <c r="AY368" s="18" t="s">
        <v>264</v>
      </c>
      <c r="BE368" s="238">
        <f>IF(N368="základní",J368,0)</f>
        <v>0</v>
      </c>
      <c r="BF368" s="238">
        <f>IF(N368="snížená",J368,0)</f>
        <v>0</v>
      </c>
      <c r="BG368" s="238">
        <f>IF(N368="zákl. přenesená",J368,0)</f>
        <v>0</v>
      </c>
      <c r="BH368" s="238">
        <f>IF(N368="sníž. přenesená",J368,0)</f>
        <v>0</v>
      </c>
      <c r="BI368" s="238">
        <f>IF(N368="nulová",J368,0)</f>
        <v>0</v>
      </c>
      <c r="BJ368" s="18" t="s">
        <v>93</v>
      </c>
      <c r="BK368" s="238">
        <f>ROUND(I368*H368,2)</f>
        <v>0</v>
      </c>
      <c r="BL368" s="18" t="s">
        <v>270</v>
      </c>
      <c r="BM368" s="237" t="s">
        <v>819</v>
      </c>
    </row>
    <row r="369" s="2" customFormat="1" ht="24.15" customHeight="1">
      <c r="A369" s="40"/>
      <c r="B369" s="41"/>
      <c r="C369" s="225" t="s">
        <v>820</v>
      </c>
      <c r="D369" s="225" t="s">
        <v>266</v>
      </c>
      <c r="E369" s="226" t="s">
        <v>821</v>
      </c>
      <c r="F369" s="227" t="s">
        <v>822</v>
      </c>
      <c r="G369" s="228" t="s">
        <v>584</v>
      </c>
      <c r="H369" s="229">
        <v>1</v>
      </c>
      <c r="I369" s="230"/>
      <c r="J369" s="231">
        <f>ROUND(I369*H369,2)</f>
        <v>0</v>
      </c>
      <c r="K369" s="232"/>
      <c r="L369" s="46"/>
      <c r="M369" s="233" t="s">
        <v>1</v>
      </c>
      <c r="N369" s="234" t="s">
        <v>50</v>
      </c>
      <c r="O369" s="93"/>
      <c r="P369" s="235">
        <f>O369*H369</f>
        <v>0</v>
      </c>
      <c r="Q369" s="235">
        <v>0.21734000000000001</v>
      </c>
      <c r="R369" s="235">
        <f>Q369*H369</f>
        <v>0.21734000000000001</v>
      </c>
      <c r="S369" s="235">
        <v>0</v>
      </c>
      <c r="T369" s="23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7" t="s">
        <v>270</v>
      </c>
      <c r="AT369" s="237" t="s">
        <v>266</v>
      </c>
      <c r="AU369" s="237" t="s">
        <v>96</v>
      </c>
      <c r="AY369" s="18" t="s">
        <v>264</v>
      </c>
      <c r="BE369" s="238">
        <f>IF(N369="základní",J369,0)</f>
        <v>0</v>
      </c>
      <c r="BF369" s="238">
        <f>IF(N369="snížená",J369,0)</f>
        <v>0</v>
      </c>
      <c r="BG369" s="238">
        <f>IF(N369="zákl. přenesená",J369,0)</f>
        <v>0</v>
      </c>
      <c r="BH369" s="238">
        <f>IF(N369="sníž. přenesená",J369,0)</f>
        <v>0</v>
      </c>
      <c r="BI369" s="238">
        <f>IF(N369="nulová",J369,0)</f>
        <v>0</v>
      </c>
      <c r="BJ369" s="18" t="s">
        <v>93</v>
      </c>
      <c r="BK369" s="238">
        <f>ROUND(I369*H369,2)</f>
        <v>0</v>
      </c>
      <c r="BL369" s="18" t="s">
        <v>270</v>
      </c>
      <c r="BM369" s="237" t="s">
        <v>823</v>
      </c>
    </row>
    <row r="370" s="2" customFormat="1" ht="33" customHeight="1">
      <c r="A370" s="40"/>
      <c r="B370" s="41"/>
      <c r="C370" s="283" t="s">
        <v>824</v>
      </c>
      <c r="D370" s="283" t="s">
        <v>445</v>
      </c>
      <c r="E370" s="284" t="s">
        <v>825</v>
      </c>
      <c r="F370" s="285" t="s">
        <v>826</v>
      </c>
      <c r="G370" s="286" t="s">
        <v>584</v>
      </c>
      <c r="H370" s="287">
        <v>1</v>
      </c>
      <c r="I370" s="288"/>
      <c r="J370" s="289">
        <f>ROUND(I370*H370,2)</f>
        <v>0</v>
      </c>
      <c r="K370" s="290"/>
      <c r="L370" s="291"/>
      <c r="M370" s="292" t="s">
        <v>1</v>
      </c>
      <c r="N370" s="293" t="s">
        <v>50</v>
      </c>
      <c r="O370" s="93"/>
      <c r="P370" s="235">
        <f>O370*H370</f>
        <v>0</v>
      </c>
      <c r="Q370" s="235">
        <v>0.104</v>
      </c>
      <c r="R370" s="235">
        <f>Q370*H370</f>
        <v>0.104</v>
      </c>
      <c r="S370" s="235">
        <v>0</v>
      </c>
      <c r="T370" s="23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37" t="s">
        <v>321</v>
      </c>
      <c r="AT370" s="237" t="s">
        <v>445</v>
      </c>
      <c r="AU370" s="237" t="s">
        <v>96</v>
      </c>
      <c r="AY370" s="18" t="s">
        <v>264</v>
      </c>
      <c r="BE370" s="238">
        <f>IF(N370="základní",J370,0)</f>
        <v>0</v>
      </c>
      <c r="BF370" s="238">
        <f>IF(N370="snížená",J370,0)</f>
        <v>0</v>
      </c>
      <c r="BG370" s="238">
        <f>IF(N370="zákl. přenesená",J370,0)</f>
        <v>0</v>
      </c>
      <c r="BH370" s="238">
        <f>IF(N370="sníž. přenesená",J370,0)</f>
        <v>0</v>
      </c>
      <c r="BI370" s="238">
        <f>IF(N370="nulová",J370,0)</f>
        <v>0</v>
      </c>
      <c r="BJ370" s="18" t="s">
        <v>93</v>
      </c>
      <c r="BK370" s="238">
        <f>ROUND(I370*H370,2)</f>
        <v>0</v>
      </c>
      <c r="BL370" s="18" t="s">
        <v>270</v>
      </c>
      <c r="BM370" s="237" t="s">
        <v>827</v>
      </c>
    </row>
    <row r="371" s="2" customFormat="1" ht="24.15" customHeight="1">
      <c r="A371" s="40"/>
      <c r="B371" s="41"/>
      <c r="C371" s="225" t="s">
        <v>828</v>
      </c>
      <c r="D371" s="225" t="s">
        <v>266</v>
      </c>
      <c r="E371" s="226" t="s">
        <v>829</v>
      </c>
      <c r="F371" s="227" t="s">
        <v>830</v>
      </c>
      <c r="G371" s="228" t="s">
        <v>584</v>
      </c>
      <c r="H371" s="229">
        <v>1</v>
      </c>
      <c r="I371" s="230"/>
      <c r="J371" s="231">
        <f>ROUND(I371*H371,2)</f>
        <v>0</v>
      </c>
      <c r="K371" s="232"/>
      <c r="L371" s="46"/>
      <c r="M371" s="233" t="s">
        <v>1</v>
      </c>
      <c r="N371" s="234" t="s">
        <v>50</v>
      </c>
      <c r="O371" s="93"/>
      <c r="P371" s="235">
        <f>O371*H371</f>
        <v>0</v>
      </c>
      <c r="Q371" s="235">
        <v>0.42080000000000001</v>
      </c>
      <c r="R371" s="235">
        <f>Q371*H371</f>
        <v>0.42080000000000001</v>
      </c>
      <c r="S371" s="235">
        <v>0</v>
      </c>
      <c r="T371" s="23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7" t="s">
        <v>270</v>
      </c>
      <c r="AT371" s="237" t="s">
        <v>266</v>
      </c>
      <c r="AU371" s="237" t="s">
        <v>96</v>
      </c>
      <c r="AY371" s="18" t="s">
        <v>264</v>
      </c>
      <c r="BE371" s="238">
        <f>IF(N371="základní",J371,0)</f>
        <v>0</v>
      </c>
      <c r="BF371" s="238">
        <f>IF(N371="snížená",J371,0)</f>
        <v>0</v>
      </c>
      <c r="BG371" s="238">
        <f>IF(N371="zákl. přenesená",J371,0)</f>
        <v>0</v>
      </c>
      <c r="BH371" s="238">
        <f>IF(N371="sníž. přenesená",J371,0)</f>
        <v>0</v>
      </c>
      <c r="BI371" s="238">
        <f>IF(N371="nulová",J371,0)</f>
        <v>0</v>
      </c>
      <c r="BJ371" s="18" t="s">
        <v>93</v>
      </c>
      <c r="BK371" s="238">
        <f>ROUND(I371*H371,2)</f>
        <v>0</v>
      </c>
      <c r="BL371" s="18" t="s">
        <v>270</v>
      </c>
      <c r="BM371" s="237" t="s">
        <v>831</v>
      </c>
    </row>
    <row r="372" s="2" customFormat="1" ht="16.5" customHeight="1">
      <c r="A372" s="40"/>
      <c r="B372" s="41"/>
      <c r="C372" s="225" t="s">
        <v>832</v>
      </c>
      <c r="D372" s="225" t="s">
        <v>266</v>
      </c>
      <c r="E372" s="226" t="s">
        <v>833</v>
      </c>
      <c r="F372" s="227" t="s">
        <v>834</v>
      </c>
      <c r="G372" s="228" t="s">
        <v>584</v>
      </c>
      <c r="H372" s="229">
        <v>22</v>
      </c>
      <c r="I372" s="230"/>
      <c r="J372" s="231">
        <f>ROUND(I372*H372,2)</f>
        <v>0</v>
      </c>
      <c r="K372" s="232"/>
      <c r="L372" s="46"/>
      <c r="M372" s="233" t="s">
        <v>1</v>
      </c>
      <c r="N372" s="234" t="s">
        <v>50</v>
      </c>
      <c r="O372" s="93"/>
      <c r="P372" s="235">
        <f>O372*H372</f>
        <v>0</v>
      </c>
      <c r="Q372" s="235">
        <v>0.063829999999999998</v>
      </c>
      <c r="R372" s="235">
        <f>Q372*H372</f>
        <v>1.4042599999999998</v>
      </c>
      <c r="S372" s="235">
        <v>0</v>
      </c>
      <c r="T372" s="23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37" t="s">
        <v>270</v>
      </c>
      <c r="AT372" s="237" t="s">
        <v>266</v>
      </c>
      <c r="AU372" s="237" t="s">
        <v>96</v>
      </c>
      <c r="AY372" s="18" t="s">
        <v>264</v>
      </c>
      <c r="BE372" s="238">
        <f>IF(N372="základní",J372,0)</f>
        <v>0</v>
      </c>
      <c r="BF372" s="238">
        <f>IF(N372="snížená",J372,0)</f>
        <v>0</v>
      </c>
      <c r="BG372" s="238">
        <f>IF(N372="zákl. přenesená",J372,0)</f>
        <v>0</v>
      </c>
      <c r="BH372" s="238">
        <f>IF(N372="sníž. přenesená",J372,0)</f>
        <v>0</v>
      </c>
      <c r="BI372" s="238">
        <f>IF(N372="nulová",J372,0)</f>
        <v>0</v>
      </c>
      <c r="BJ372" s="18" t="s">
        <v>93</v>
      </c>
      <c r="BK372" s="238">
        <f>ROUND(I372*H372,2)</f>
        <v>0</v>
      </c>
      <c r="BL372" s="18" t="s">
        <v>270</v>
      </c>
      <c r="BM372" s="237" t="s">
        <v>835</v>
      </c>
    </row>
    <row r="373" s="2" customFormat="1" ht="24.15" customHeight="1">
      <c r="A373" s="40"/>
      <c r="B373" s="41"/>
      <c r="C373" s="283" t="s">
        <v>836</v>
      </c>
      <c r="D373" s="283" t="s">
        <v>445</v>
      </c>
      <c r="E373" s="284" t="s">
        <v>837</v>
      </c>
      <c r="F373" s="285" t="s">
        <v>838</v>
      </c>
      <c r="G373" s="286" t="s">
        <v>621</v>
      </c>
      <c r="H373" s="287">
        <v>22</v>
      </c>
      <c r="I373" s="288"/>
      <c r="J373" s="289">
        <f>ROUND(I373*H373,2)</f>
        <v>0</v>
      </c>
      <c r="K373" s="290"/>
      <c r="L373" s="291"/>
      <c r="M373" s="292" t="s">
        <v>1</v>
      </c>
      <c r="N373" s="293" t="s">
        <v>50</v>
      </c>
      <c r="O373" s="93"/>
      <c r="P373" s="235">
        <f>O373*H373</f>
        <v>0</v>
      </c>
      <c r="Q373" s="235">
        <v>0.0048999999999999998</v>
      </c>
      <c r="R373" s="235">
        <f>Q373*H373</f>
        <v>0.10779999999999999</v>
      </c>
      <c r="S373" s="235">
        <v>0</v>
      </c>
      <c r="T373" s="23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7" t="s">
        <v>321</v>
      </c>
      <c r="AT373" s="237" t="s">
        <v>445</v>
      </c>
      <c r="AU373" s="237" t="s">
        <v>96</v>
      </c>
      <c r="AY373" s="18" t="s">
        <v>264</v>
      </c>
      <c r="BE373" s="238">
        <f>IF(N373="základní",J373,0)</f>
        <v>0</v>
      </c>
      <c r="BF373" s="238">
        <f>IF(N373="snížená",J373,0)</f>
        <v>0</v>
      </c>
      <c r="BG373" s="238">
        <f>IF(N373="zákl. přenesená",J373,0)</f>
        <v>0</v>
      </c>
      <c r="BH373" s="238">
        <f>IF(N373="sníž. přenesená",J373,0)</f>
        <v>0</v>
      </c>
      <c r="BI373" s="238">
        <f>IF(N373="nulová",J373,0)</f>
        <v>0</v>
      </c>
      <c r="BJ373" s="18" t="s">
        <v>93</v>
      </c>
      <c r="BK373" s="238">
        <f>ROUND(I373*H373,2)</f>
        <v>0</v>
      </c>
      <c r="BL373" s="18" t="s">
        <v>270</v>
      </c>
      <c r="BM373" s="237" t="s">
        <v>839</v>
      </c>
    </row>
    <row r="374" s="2" customFormat="1" ht="16.5" customHeight="1">
      <c r="A374" s="40"/>
      <c r="B374" s="41"/>
      <c r="C374" s="225" t="s">
        <v>840</v>
      </c>
      <c r="D374" s="225" t="s">
        <v>266</v>
      </c>
      <c r="E374" s="226" t="s">
        <v>841</v>
      </c>
      <c r="F374" s="227" t="s">
        <v>842</v>
      </c>
      <c r="G374" s="228" t="s">
        <v>584</v>
      </c>
      <c r="H374" s="229">
        <v>1</v>
      </c>
      <c r="I374" s="230"/>
      <c r="J374" s="231">
        <f>ROUND(I374*H374,2)</f>
        <v>0</v>
      </c>
      <c r="K374" s="232"/>
      <c r="L374" s="46"/>
      <c r="M374" s="233" t="s">
        <v>1</v>
      </c>
      <c r="N374" s="234" t="s">
        <v>50</v>
      </c>
      <c r="O374" s="93"/>
      <c r="P374" s="235">
        <f>O374*H374</f>
        <v>0</v>
      </c>
      <c r="Q374" s="235">
        <v>0.32906000000000002</v>
      </c>
      <c r="R374" s="235">
        <f>Q374*H374</f>
        <v>0.32906000000000002</v>
      </c>
      <c r="S374" s="235">
        <v>0</v>
      </c>
      <c r="T374" s="23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37" t="s">
        <v>270</v>
      </c>
      <c r="AT374" s="237" t="s">
        <v>266</v>
      </c>
      <c r="AU374" s="237" t="s">
        <v>96</v>
      </c>
      <c r="AY374" s="18" t="s">
        <v>264</v>
      </c>
      <c r="BE374" s="238">
        <f>IF(N374="základní",J374,0)</f>
        <v>0</v>
      </c>
      <c r="BF374" s="238">
        <f>IF(N374="snížená",J374,0)</f>
        <v>0</v>
      </c>
      <c r="BG374" s="238">
        <f>IF(N374="zákl. přenesená",J374,0)</f>
        <v>0</v>
      </c>
      <c r="BH374" s="238">
        <f>IF(N374="sníž. přenesená",J374,0)</f>
        <v>0</v>
      </c>
      <c r="BI374" s="238">
        <f>IF(N374="nulová",J374,0)</f>
        <v>0</v>
      </c>
      <c r="BJ374" s="18" t="s">
        <v>93</v>
      </c>
      <c r="BK374" s="238">
        <f>ROUND(I374*H374,2)</f>
        <v>0</v>
      </c>
      <c r="BL374" s="18" t="s">
        <v>270</v>
      </c>
      <c r="BM374" s="237" t="s">
        <v>843</v>
      </c>
    </row>
    <row r="375" s="2" customFormat="1" ht="24.15" customHeight="1">
      <c r="A375" s="40"/>
      <c r="B375" s="41"/>
      <c r="C375" s="283" t="s">
        <v>844</v>
      </c>
      <c r="D375" s="283" t="s">
        <v>445</v>
      </c>
      <c r="E375" s="284" t="s">
        <v>845</v>
      </c>
      <c r="F375" s="285" t="s">
        <v>846</v>
      </c>
      <c r="G375" s="286" t="s">
        <v>621</v>
      </c>
      <c r="H375" s="287">
        <v>1</v>
      </c>
      <c r="I375" s="288"/>
      <c r="J375" s="289">
        <f>ROUND(I375*H375,2)</f>
        <v>0</v>
      </c>
      <c r="K375" s="290"/>
      <c r="L375" s="291"/>
      <c r="M375" s="292" t="s">
        <v>1</v>
      </c>
      <c r="N375" s="293" t="s">
        <v>50</v>
      </c>
      <c r="O375" s="93"/>
      <c r="P375" s="235">
        <f>O375*H375</f>
        <v>0</v>
      </c>
      <c r="Q375" s="235">
        <v>0.002</v>
      </c>
      <c r="R375" s="235">
        <f>Q375*H375</f>
        <v>0.002</v>
      </c>
      <c r="S375" s="235">
        <v>0</v>
      </c>
      <c r="T375" s="23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7" t="s">
        <v>321</v>
      </c>
      <c r="AT375" s="237" t="s">
        <v>445</v>
      </c>
      <c r="AU375" s="237" t="s">
        <v>96</v>
      </c>
      <c r="AY375" s="18" t="s">
        <v>264</v>
      </c>
      <c r="BE375" s="238">
        <f>IF(N375="základní",J375,0)</f>
        <v>0</v>
      </c>
      <c r="BF375" s="238">
        <f>IF(N375="snížená",J375,0)</f>
        <v>0</v>
      </c>
      <c r="BG375" s="238">
        <f>IF(N375="zákl. přenesená",J375,0)</f>
        <v>0</v>
      </c>
      <c r="BH375" s="238">
        <f>IF(N375="sníž. přenesená",J375,0)</f>
        <v>0</v>
      </c>
      <c r="BI375" s="238">
        <f>IF(N375="nulová",J375,0)</f>
        <v>0</v>
      </c>
      <c r="BJ375" s="18" t="s">
        <v>93</v>
      </c>
      <c r="BK375" s="238">
        <f>ROUND(I375*H375,2)</f>
        <v>0</v>
      </c>
      <c r="BL375" s="18" t="s">
        <v>270</v>
      </c>
      <c r="BM375" s="237" t="s">
        <v>847</v>
      </c>
    </row>
    <row r="376" s="2" customFormat="1" ht="24.15" customHeight="1">
      <c r="A376" s="40"/>
      <c r="B376" s="41"/>
      <c r="C376" s="283" t="s">
        <v>848</v>
      </c>
      <c r="D376" s="283" t="s">
        <v>445</v>
      </c>
      <c r="E376" s="284" t="s">
        <v>849</v>
      </c>
      <c r="F376" s="285" t="s">
        <v>850</v>
      </c>
      <c r="G376" s="286" t="s">
        <v>621</v>
      </c>
      <c r="H376" s="287">
        <v>1</v>
      </c>
      <c r="I376" s="288"/>
      <c r="J376" s="289">
        <f>ROUND(I376*H376,2)</f>
        <v>0</v>
      </c>
      <c r="K376" s="290"/>
      <c r="L376" s="291"/>
      <c r="M376" s="292" t="s">
        <v>1</v>
      </c>
      <c r="N376" s="293" t="s">
        <v>50</v>
      </c>
      <c r="O376" s="93"/>
      <c r="P376" s="235">
        <f>O376*H376</f>
        <v>0</v>
      </c>
      <c r="Q376" s="235">
        <v>0.024</v>
      </c>
      <c r="R376" s="235">
        <f>Q376*H376</f>
        <v>0.024</v>
      </c>
      <c r="S376" s="235">
        <v>0</v>
      </c>
      <c r="T376" s="23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7" t="s">
        <v>321</v>
      </c>
      <c r="AT376" s="237" t="s">
        <v>445</v>
      </c>
      <c r="AU376" s="237" t="s">
        <v>96</v>
      </c>
      <c r="AY376" s="18" t="s">
        <v>264</v>
      </c>
      <c r="BE376" s="238">
        <f>IF(N376="základní",J376,0)</f>
        <v>0</v>
      </c>
      <c r="BF376" s="238">
        <f>IF(N376="snížená",J376,0)</f>
        <v>0</v>
      </c>
      <c r="BG376" s="238">
        <f>IF(N376="zákl. přenesená",J376,0)</f>
        <v>0</v>
      </c>
      <c r="BH376" s="238">
        <f>IF(N376="sníž. přenesená",J376,0)</f>
        <v>0</v>
      </c>
      <c r="BI376" s="238">
        <f>IF(N376="nulová",J376,0)</f>
        <v>0</v>
      </c>
      <c r="BJ376" s="18" t="s">
        <v>93</v>
      </c>
      <c r="BK376" s="238">
        <f>ROUND(I376*H376,2)</f>
        <v>0</v>
      </c>
      <c r="BL376" s="18" t="s">
        <v>270</v>
      </c>
      <c r="BM376" s="237" t="s">
        <v>851</v>
      </c>
    </row>
    <row r="377" s="2" customFormat="1" ht="24.15" customHeight="1">
      <c r="A377" s="40"/>
      <c r="B377" s="41"/>
      <c r="C377" s="225" t="s">
        <v>852</v>
      </c>
      <c r="D377" s="225" t="s">
        <v>266</v>
      </c>
      <c r="E377" s="226" t="s">
        <v>853</v>
      </c>
      <c r="F377" s="227" t="s">
        <v>854</v>
      </c>
      <c r="G377" s="228" t="s">
        <v>584</v>
      </c>
      <c r="H377" s="229">
        <v>5</v>
      </c>
      <c r="I377" s="230"/>
      <c r="J377" s="231">
        <f>ROUND(I377*H377,2)</f>
        <v>0</v>
      </c>
      <c r="K377" s="232"/>
      <c r="L377" s="46"/>
      <c r="M377" s="233" t="s">
        <v>1</v>
      </c>
      <c r="N377" s="234" t="s">
        <v>50</v>
      </c>
      <c r="O377" s="93"/>
      <c r="P377" s="235">
        <f>O377*H377</f>
        <v>0</v>
      </c>
      <c r="Q377" s="235">
        <v>0.01298</v>
      </c>
      <c r="R377" s="235">
        <f>Q377*H377</f>
        <v>0.064899999999999999</v>
      </c>
      <c r="S377" s="235">
        <v>0.0040000000000000001</v>
      </c>
      <c r="T377" s="236">
        <f>S377*H377</f>
        <v>0.02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7" t="s">
        <v>270</v>
      </c>
      <c r="AT377" s="237" t="s">
        <v>266</v>
      </c>
      <c r="AU377" s="237" t="s">
        <v>96</v>
      </c>
      <c r="AY377" s="18" t="s">
        <v>264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8" t="s">
        <v>93</v>
      </c>
      <c r="BK377" s="238">
        <f>ROUND(I377*H377,2)</f>
        <v>0</v>
      </c>
      <c r="BL377" s="18" t="s">
        <v>270</v>
      </c>
      <c r="BM377" s="237" t="s">
        <v>855</v>
      </c>
    </row>
    <row r="378" s="2" customFormat="1" ht="21.75" customHeight="1">
      <c r="A378" s="40"/>
      <c r="B378" s="41"/>
      <c r="C378" s="225" t="s">
        <v>856</v>
      </c>
      <c r="D378" s="225" t="s">
        <v>266</v>
      </c>
      <c r="E378" s="226" t="s">
        <v>857</v>
      </c>
      <c r="F378" s="227" t="s">
        <v>858</v>
      </c>
      <c r="G378" s="228" t="s">
        <v>308</v>
      </c>
      <c r="H378" s="229">
        <v>254.90000000000001</v>
      </c>
      <c r="I378" s="230"/>
      <c r="J378" s="231">
        <f>ROUND(I378*H378,2)</f>
        <v>0</v>
      </c>
      <c r="K378" s="232"/>
      <c r="L378" s="46"/>
      <c r="M378" s="233" t="s">
        <v>1</v>
      </c>
      <c r="N378" s="234" t="s">
        <v>50</v>
      </c>
      <c r="O378" s="93"/>
      <c r="P378" s="235">
        <f>O378*H378</f>
        <v>0</v>
      </c>
      <c r="Q378" s="235">
        <v>9.0000000000000006E-05</v>
      </c>
      <c r="R378" s="235">
        <f>Q378*H378</f>
        <v>0.022941000000000003</v>
      </c>
      <c r="S378" s="235">
        <v>0</v>
      </c>
      <c r="T378" s="23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37" t="s">
        <v>270</v>
      </c>
      <c r="AT378" s="237" t="s">
        <v>266</v>
      </c>
      <c r="AU378" s="237" t="s">
        <v>96</v>
      </c>
      <c r="AY378" s="18" t="s">
        <v>264</v>
      </c>
      <c r="BE378" s="238">
        <f>IF(N378="základní",J378,0)</f>
        <v>0</v>
      </c>
      <c r="BF378" s="238">
        <f>IF(N378="snížená",J378,0)</f>
        <v>0</v>
      </c>
      <c r="BG378" s="238">
        <f>IF(N378="zákl. přenesená",J378,0)</f>
        <v>0</v>
      </c>
      <c r="BH378" s="238">
        <f>IF(N378="sníž. přenesená",J378,0)</f>
        <v>0</v>
      </c>
      <c r="BI378" s="238">
        <f>IF(N378="nulová",J378,0)</f>
        <v>0</v>
      </c>
      <c r="BJ378" s="18" t="s">
        <v>93</v>
      </c>
      <c r="BK378" s="238">
        <f>ROUND(I378*H378,2)</f>
        <v>0</v>
      </c>
      <c r="BL378" s="18" t="s">
        <v>270</v>
      </c>
      <c r="BM378" s="237" t="s">
        <v>859</v>
      </c>
    </row>
    <row r="379" s="13" customFormat="1">
      <c r="A379" s="13"/>
      <c r="B379" s="239"/>
      <c r="C379" s="240"/>
      <c r="D379" s="241" t="s">
        <v>272</v>
      </c>
      <c r="E379" s="242" t="s">
        <v>1</v>
      </c>
      <c r="F379" s="243" t="s">
        <v>860</v>
      </c>
      <c r="G379" s="240"/>
      <c r="H379" s="244">
        <v>254.90000000000001</v>
      </c>
      <c r="I379" s="245"/>
      <c r="J379" s="240"/>
      <c r="K379" s="240"/>
      <c r="L379" s="246"/>
      <c r="M379" s="247"/>
      <c r="N379" s="248"/>
      <c r="O379" s="248"/>
      <c r="P379" s="248"/>
      <c r="Q379" s="248"/>
      <c r="R379" s="248"/>
      <c r="S379" s="248"/>
      <c r="T379" s="24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0" t="s">
        <v>272</v>
      </c>
      <c r="AU379" s="250" t="s">
        <v>96</v>
      </c>
      <c r="AV379" s="13" t="s">
        <v>96</v>
      </c>
      <c r="AW379" s="13" t="s">
        <v>42</v>
      </c>
      <c r="AX379" s="13" t="s">
        <v>93</v>
      </c>
      <c r="AY379" s="250" t="s">
        <v>264</v>
      </c>
    </row>
    <row r="380" s="2" customFormat="1" ht="21.75" customHeight="1">
      <c r="A380" s="40"/>
      <c r="B380" s="41"/>
      <c r="C380" s="225" t="s">
        <v>861</v>
      </c>
      <c r="D380" s="225" t="s">
        <v>266</v>
      </c>
      <c r="E380" s="226" t="s">
        <v>862</v>
      </c>
      <c r="F380" s="227" t="s">
        <v>863</v>
      </c>
      <c r="G380" s="228" t="s">
        <v>584</v>
      </c>
      <c r="H380" s="229">
        <v>1</v>
      </c>
      <c r="I380" s="230"/>
      <c r="J380" s="231">
        <f>ROUND(I380*H380,2)</f>
        <v>0</v>
      </c>
      <c r="K380" s="232"/>
      <c r="L380" s="46"/>
      <c r="M380" s="233" t="s">
        <v>1</v>
      </c>
      <c r="N380" s="234" t="s">
        <v>50</v>
      </c>
      <c r="O380" s="93"/>
      <c r="P380" s="235">
        <f>O380*H380</f>
        <v>0</v>
      </c>
      <c r="Q380" s="235">
        <v>0</v>
      </c>
      <c r="R380" s="235">
        <f>Q380*H380</f>
        <v>0</v>
      </c>
      <c r="S380" s="235">
        <v>0</v>
      </c>
      <c r="T380" s="23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37" t="s">
        <v>270</v>
      </c>
      <c r="AT380" s="237" t="s">
        <v>266</v>
      </c>
      <c r="AU380" s="237" t="s">
        <v>96</v>
      </c>
      <c r="AY380" s="18" t="s">
        <v>264</v>
      </c>
      <c r="BE380" s="238">
        <f>IF(N380="základní",J380,0)</f>
        <v>0</v>
      </c>
      <c r="BF380" s="238">
        <f>IF(N380="snížená",J380,0)</f>
        <v>0</v>
      </c>
      <c r="BG380" s="238">
        <f>IF(N380="zákl. přenesená",J380,0)</f>
        <v>0</v>
      </c>
      <c r="BH380" s="238">
        <f>IF(N380="sníž. přenesená",J380,0)</f>
        <v>0</v>
      </c>
      <c r="BI380" s="238">
        <f>IF(N380="nulová",J380,0)</f>
        <v>0</v>
      </c>
      <c r="BJ380" s="18" t="s">
        <v>93</v>
      </c>
      <c r="BK380" s="238">
        <f>ROUND(I380*H380,2)</f>
        <v>0</v>
      </c>
      <c r="BL380" s="18" t="s">
        <v>270</v>
      </c>
      <c r="BM380" s="237" t="s">
        <v>864</v>
      </c>
    </row>
    <row r="381" s="2" customFormat="1" ht="16.5" customHeight="1">
      <c r="A381" s="40"/>
      <c r="B381" s="41"/>
      <c r="C381" s="225" t="s">
        <v>865</v>
      </c>
      <c r="D381" s="225" t="s">
        <v>266</v>
      </c>
      <c r="E381" s="226" t="s">
        <v>866</v>
      </c>
      <c r="F381" s="227" t="s">
        <v>867</v>
      </c>
      <c r="G381" s="228" t="s">
        <v>308</v>
      </c>
      <c r="H381" s="229">
        <v>232.80000000000001</v>
      </c>
      <c r="I381" s="230"/>
      <c r="J381" s="231">
        <f>ROUND(I381*H381,2)</f>
        <v>0</v>
      </c>
      <c r="K381" s="232"/>
      <c r="L381" s="46"/>
      <c r="M381" s="233" t="s">
        <v>1</v>
      </c>
      <c r="N381" s="234" t="s">
        <v>50</v>
      </c>
      <c r="O381" s="93"/>
      <c r="P381" s="235">
        <f>O381*H381</f>
        <v>0</v>
      </c>
      <c r="Q381" s="235">
        <v>0</v>
      </c>
      <c r="R381" s="235">
        <f>Q381*H381</f>
        <v>0</v>
      </c>
      <c r="S381" s="235">
        <v>0</v>
      </c>
      <c r="T381" s="23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37" t="s">
        <v>270</v>
      </c>
      <c r="AT381" s="237" t="s">
        <v>266</v>
      </c>
      <c r="AU381" s="237" t="s">
        <v>96</v>
      </c>
      <c r="AY381" s="18" t="s">
        <v>264</v>
      </c>
      <c r="BE381" s="238">
        <f>IF(N381="základní",J381,0)</f>
        <v>0</v>
      </c>
      <c r="BF381" s="238">
        <f>IF(N381="snížená",J381,0)</f>
        <v>0</v>
      </c>
      <c r="BG381" s="238">
        <f>IF(N381="zákl. přenesená",J381,0)</f>
        <v>0</v>
      </c>
      <c r="BH381" s="238">
        <f>IF(N381="sníž. přenesená",J381,0)</f>
        <v>0</v>
      </c>
      <c r="BI381" s="238">
        <f>IF(N381="nulová",J381,0)</f>
        <v>0</v>
      </c>
      <c r="BJ381" s="18" t="s">
        <v>93</v>
      </c>
      <c r="BK381" s="238">
        <f>ROUND(I381*H381,2)</f>
        <v>0</v>
      </c>
      <c r="BL381" s="18" t="s">
        <v>270</v>
      </c>
      <c r="BM381" s="237" t="s">
        <v>868</v>
      </c>
    </row>
    <row r="382" s="13" customFormat="1">
      <c r="A382" s="13"/>
      <c r="B382" s="239"/>
      <c r="C382" s="240"/>
      <c r="D382" s="241" t="s">
        <v>272</v>
      </c>
      <c r="E382" s="242" t="s">
        <v>1</v>
      </c>
      <c r="F382" s="243" t="s">
        <v>128</v>
      </c>
      <c r="G382" s="240"/>
      <c r="H382" s="244">
        <v>232.80000000000001</v>
      </c>
      <c r="I382" s="245"/>
      <c r="J382" s="240"/>
      <c r="K382" s="240"/>
      <c r="L382" s="246"/>
      <c r="M382" s="247"/>
      <c r="N382" s="248"/>
      <c r="O382" s="248"/>
      <c r="P382" s="248"/>
      <c r="Q382" s="248"/>
      <c r="R382" s="248"/>
      <c r="S382" s="248"/>
      <c r="T382" s="24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0" t="s">
        <v>272</v>
      </c>
      <c r="AU382" s="250" t="s">
        <v>96</v>
      </c>
      <c r="AV382" s="13" t="s">
        <v>96</v>
      </c>
      <c r="AW382" s="13" t="s">
        <v>42</v>
      </c>
      <c r="AX382" s="13" t="s">
        <v>93</v>
      </c>
      <c r="AY382" s="250" t="s">
        <v>264</v>
      </c>
    </row>
    <row r="383" s="12" customFormat="1" ht="22.8" customHeight="1">
      <c r="A383" s="12"/>
      <c r="B383" s="209"/>
      <c r="C383" s="210"/>
      <c r="D383" s="211" t="s">
        <v>84</v>
      </c>
      <c r="E383" s="223" t="s">
        <v>327</v>
      </c>
      <c r="F383" s="223" t="s">
        <v>869</v>
      </c>
      <c r="G383" s="210"/>
      <c r="H383" s="210"/>
      <c r="I383" s="213"/>
      <c r="J383" s="224">
        <f>BK383</f>
        <v>0</v>
      </c>
      <c r="K383" s="210"/>
      <c r="L383" s="215"/>
      <c r="M383" s="216"/>
      <c r="N383" s="217"/>
      <c r="O383" s="217"/>
      <c r="P383" s="218">
        <f>P384+SUM(P385:P404)</f>
        <v>0</v>
      </c>
      <c r="Q383" s="217"/>
      <c r="R383" s="218">
        <f>R384+SUM(R385:R404)</f>
        <v>0.55053879999999999</v>
      </c>
      <c r="S383" s="217"/>
      <c r="T383" s="219">
        <f>T384+SUM(T385:T404)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0" t="s">
        <v>93</v>
      </c>
      <c r="AT383" s="221" t="s">
        <v>84</v>
      </c>
      <c r="AU383" s="221" t="s">
        <v>93</v>
      </c>
      <c r="AY383" s="220" t="s">
        <v>264</v>
      </c>
      <c r="BK383" s="222">
        <f>BK384+SUM(BK385:BK404)</f>
        <v>0</v>
      </c>
    </row>
    <row r="384" s="2" customFormat="1" ht="33" customHeight="1">
      <c r="A384" s="40"/>
      <c r="B384" s="41"/>
      <c r="C384" s="225" t="s">
        <v>870</v>
      </c>
      <c r="D384" s="225" t="s">
        <v>266</v>
      </c>
      <c r="E384" s="226" t="s">
        <v>871</v>
      </c>
      <c r="F384" s="227" t="s">
        <v>872</v>
      </c>
      <c r="G384" s="228" t="s">
        <v>308</v>
      </c>
      <c r="H384" s="229">
        <v>1.8999999999999999</v>
      </c>
      <c r="I384" s="230"/>
      <c r="J384" s="231">
        <f>ROUND(I384*H384,2)</f>
        <v>0</v>
      </c>
      <c r="K384" s="232"/>
      <c r="L384" s="46"/>
      <c r="M384" s="233" t="s">
        <v>1</v>
      </c>
      <c r="N384" s="234" t="s">
        <v>50</v>
      </c>
      <c r="O384" s="93"/>
      <c r="P384" s="235">
        <f>O384*H384</f>
        <v>0</v>
      </c>
      <c r="Q384" s="235">
        <v>0.11934</v>
      </c>
      <c r="R384" s="235">
        <f>Q384*H384</f>
        <v>0.226746</v>
      </c>
      <c r="S384" s="235">
        <v>0</v>
      </c>
      <c r="T384" s="23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37" t="s">
        <v>270</v>
      </c>
      <c r="AT384" s="237" t="s">
        <v>266</v>
      </c>
      <c r="AU384" s="237" t="s">
        <v>96</v>
      </c>
      <c r="AY384" s="18" t="s">
        <v>264</v>
      </c>
      <c r="BE384" s="238">
        <f>IF(N384="základní",J384,0)</f>
        <v>0</v>
      </c>
      <c r="BF384" s="238">
        <f>IF(N384="snížená",J384,0)</f>
        <v>0</v>
      </c>
      <c r="BG384" s="238">
        <f>IF(N384="zákl. přenesená",J384,0)</f>
        <v>0</v>
      </c>
      <c r="BH384" s="238">
        <f>IF(N384="sníž. přenesená",J384,0)</f>
        <v>0</v>
      </c>
      <c r="BI384" s="238">
        <f>IF(N384="nulová",J384,0)</f>
        <v>0</v>
      </c>
      <c r="BJ384" s="18" t="s">
        <v>93</v>
      </c>
      <c r="BK384" s="238">
        <f>ROUND(I384*H384,2)</f>
        <v>0</v>
      </c>
      <c r="BL384" s="18" t="s">
        <v>270</v>
      </c>
      <c r="BM384" s="237" t="s">
        <v>873</v>
      </c>
    </row>
    <row r="385" s="13" customFormat="1">
      <c r="A385" s="13"/>
      <c r="B385" s="239"/>
      <c r="C385" s="240"/>
      <c r="D385" s="241" t="s">
        <v>272</v>
      </c>
      <c r="E385" s="242" t="s">
        <v>1</v>
      </c>
      <c r="F385" s="243" t="s">
        <v>167</v>
      </c>
      <c r="G385" s="240"/>
      <c r="H385" s="244">
        <v>1.8999999999999999</v>
      </c>
      <c r="I385" s="245"/>
      <c r="J385" s="240"/>
      <c r="K385" s="240"/>
      <c r="L385" s="246"/>
      <c r="M385" s="247"/>
      <c r="N385" s="248"/>
      <c r="O385" s="248"/>
      <c r="P385" s="248"/>
      <c r="Q385" s="248"/>
      <c r="R385" s="248"/>
      <c r="S385" s="248"/>
      <c r="T385" s="24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0" t="s">
        <v>272</v>
      </c>
      <c r="AU385" s="250" t="s">
        <v>96</v>
      </c>
      <c r="AV385" s="13" t="s">
        <v>96</v>
      </c>
      <c r="AW385" s="13" t="s">
        <v>42</v>
      </c>
      <c r="AX385" s="13" t="s">
        <v>93</v>
      </c>
      <c r="AY385" s="250" t="s">
        <v>264</v>
      </c>
    </row>
    <row r="386" s="2" customFormat="1" ht="24.15" customHeight="1">
      <c r="A386" s="40"/>
      <c r="B386" s="41"/>
      <c r="C386" s="225" t="s">
        <v>874</v>
      </c>
      <c r="D386" s="225" t="s">
        <v>266</v>
      </c>
      <c r="E386" s="226" t="s">
        <v>875</v>
      </c>
      <c r="F386" s="227" t="s">
        <v>876</v>
      </c>
      <c r="G386" s="228" t="s">
        <v>308</v>
      </c>
      <c r="H386" s="229">
        <v>1.8999999999999999</v>
      </c>
      <c r="I386" s="230"/>
      <c r="J386" s="231">
        <f>ROUND(I386*H386,2)</f>
        <v>0</v>
      </c>
      <c r="K386" s="232"/>
      <c r="L386" s="46"/>
      <c r="M386" s="233" t="s">
        <v>1</v>
      </c>
      <c r="N386" s="234" t="s">
        <v>50</v>
      </c>
      <c r="O386" s="93"/>
      <c r="P386" s="235">
        <f>O386*H386</f>
        <v>0</v>
      </c>
      <c r="Q386" s="235">
        <v>0.16849</v>
      </c>
      <c r="R386" s="235">
        <f>Q386*H386</f>
        <v>0.320131</v>
      </c>
      <c r="S386" s="235">
        <v>0</v>
      </c>
      <c r="T386" s="23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37" t="s">
        <v>270</v>
      </c>
      <c r="AT386" s="237" t="s">
        <v>266</v>
      </c>
      <c r="AU386" s="237" t="s">
        <v>96</v>
      </c>
      <c r="AY386" s="18" t="s">
        <v>264</v>
      </c>
      <c r="BE386" s="238">
        <f>IF(N386="základní",J386,0)</f>
        <v>0</v>
      </c>
      <c r="BF386" s="238">
        <f>IF(N386="snížená",J386,0)</f>
        <v>0</v>
      </c>
      <c r="BG386" s="238">
        <f>IF(N386="zákl. přenesená",J386,0)</f>
        <v>0</v>
      </c>
      <c r="BH386" s="238">
        <f>IF(N386="sníž. přenesená",J386,0)</f>
        <v>0</v>
      </c>
      <c r="BI386" s="238">
        <f>IF(N386="nulová",J386,0)</f>
        <v>0</v>
      </c>
      <c r="BJ386" s="18" t="s">
        <v>93</v>
      </c>
      <c r="BK386" s="238">
        <f>ROUND(I386*H386,2)</f>
        <v>0</v>
      </c>
      <c r="BL386" s="18" t="s">
        <v>270</v>
      </c>
      <c r="BM386" s="237" t="s">
        <v>877</v>
      </c>
    </row>
    <row r="387" s="13" customFormat="1">
      <c r="A387" s="13"/>
      <c r="B387" s="239"/>
      <c r="C387" s="240"/>
      <c r="D387" s="241" t="s">
        <v>272</v>
      </c>
      <c r="E387" s="242" t="s">
        <v>1</v>
      </c>
      <c r="F387" s="243" t="s">
        <v>165</v>
      </c>
      <c r="G387" s="240"/>
      <c r="H387" s="244">
        <v>1.8999999999999999</v>
      </c>
      <c r="I387" s="245"/>
      <c r="J387" s="240"/>
      <c r="K387" s="240"/>
      <c r="L387" s="246"/>
      <c r="M387" s="247"/>
      <c r="N387" s="248"/>
      <c r="O387" s="248"/>
      <c r="P387" s="248"/>
      <c r="Q387" s="248"/>
      <c r="R387" s="248"/>
      <c r="S387" s="248"/>
      <c r="T387" s="24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0" t="s">
        <v>272</v>
      </c>
      <c r="AU387" s="250" t="s">
        <v>96</v>
      </c>
      <c r="AV387" s="13" t="s">
        <v>96</v>
      </c>
      <c r="AW387" s="13" t="s">
        <v>42</v>
      </c>
      <c r="AX387" s="13" t="s">
        <v>93</v>
      </c>
      <c r="AY387" s="250" t="s">
        <v>264</v>
      </c>
    </row>
    <row r="388" s="2" customFormat="1" ht="24.15" customHeight="1">
      <c r="A388" s="40"/>
      <c r="B388" s="41"/>
      <c r="C388" s="225" t="s">
        <v>878</v>
      </c>
      <c r="D388" s="225" t="s">
        <v>266</v>
      </c>
      <c r="E388" s="226" t="s">
        <v>879</v>
      </c>
      <c r="F388" s="227" t="s">
        <v>880</v>
      </c>
      <c r="G388" s="228" t="s">
        <v>308</v>
      </c>
      <c r="H388" s="229">
        <v>21.539999999999999</v>
      </c>
      <c r="I388" s="230"/>
      <c r="J388" s="231">
        <f>ROUND(I388*H388,2)</f>
        <v>0</v>
      </c>
      <c r="K388" s="232"/>
      <c r="L388" s="46"/>
      <c r="M388" s="233" t="s">
        <v>1</v>
      </c>
      <c r="N388" s="234" t="s">
        <v>50</v>
      </c>
      <c r="O388" s="93"/>
      <c r="P388" s="235">
        <f>O388*H388</f>
        <v>0</v>
      </c>
      <c r="Q388" s="235">
        <v>0.00017000000000000001</v>
      </c>
      <c r="R388" s="235">
        <f>Q388*H388</f>
        <v>0.0036618000000000002</v>
      </c>
      <c r="S388" s="235">
        <v>0</v>
      </c>
      <c r="T388" s="23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7" t="s">
        <v>270</v>
      </c>
      <c r="AT388" s="237" t="s">
        <v>266</v>
      </c>
      <c r="AU388" s="237" t="s">
        <v>96</v>
      </c>
      <c r="AY388" s="18" t="s">
        <v>264</v>
      </c>
      <c r="BE388" s="238">
        <f>IF(N388="základní",J388,0)</f>
        <v>0</v>
      </c>
      <c r="BF388" s="238">
        <f>IF(N388="snížená",J388,0)</f>
        <v>0</v>
      </c>
      <c r="BG388" s="238">
        <f>IF(N388="zákl. přenesená",J388,0)</f>
        <v>0</v>
      </c>
      <c r="BH388" s="238">
        <f>IF(N388="sníž. přenesená",J388,0)</f>
        <v>0</v>
      </c>
      <c r="BI388" s="238">
        <f>IF(N388="nulová",J388,0)</f>
        <v>0</v>
      </c>
      <c r="BJ388" s="18" t="s">
        <v>93</v>
      </c>
      <c r="BK388" s="238">
        <f>ROUND(I388*H388,2)</f>
        <v>0</v>
      </c>
      <c r="BL388" s="18" t="s">
        <v>270</v>
      </c>
      <c r="BM388" s="237" t="s">
        <v>881</v>
      </c>
    </row>
    <row r="389" s="13" customFormat="1">
      <c r="A389" s="13"/>
      <c r="B389" s="239"/>
      <c r="C389" s="240"/>
      <c r="D389" s="241" t="s">
        <v>272</v>
      </c>
      <c r="E389" s="242" t="s">
        <v>202</v>
      </c>
      <c r="F389" s="243" t="s">
        <v>882</v>
      </c>
      <c r="G389" s="240"/>
      <c r="H389" s="244">
        <v>21.539999999999999</v>
      </c>
      <c r="I389" s="245"/>
      <c r="J389" s="240"/>
      <c r="K389" s="240"/>
      <c r="L389" s="246"/>
      <c r="M389" s="247"/>
      <c r="N389" s="248"/>
      <c r="O389" s="248"/>
      <c r="P389" s="248"/>
      <c r="Q389" s="248"/>
      <c r="R389" s="248"/>
      <c r="S389" s="248"/>
      <c r="T389" s="24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0" t="s">
        <v>272</v>
      </c>
      <c r="AU389" s="250" t="s">
        <v>96</v>
      </c>
      <c r="AV389" s="13" t="s">
        <v>96</v>
      </c>
      <c r="AW389" s="13" t="s">
        <v>42</v>
      </c>
      <c r="AX389" s="13" t="s">
        <v>93</v>
      </c>
      <c r="AY389" s="250" t="s">
        <v>264</v>
      </c>
    </row>
    <row r="390" s="2" customFormat="1" ht="16.5" customHeight="1">
      <c r="A390" s="40"/>
      <c r="B390" s="41"/>
      <c r="C390" s="225" t="s">
        <v>883</v>
      </c>
      <c r="D390" s="225" t="s">
        <v>266</v>
      </c>
      <c r="E390" s="226" t="s">
        <v>884</v>
      </c>
      <c r="F390" s="227" t="s">
        <v>885</v>
      </c>
      <c r="G390" s="228" t="s">
        <v>308</v>
      </c>
      <c r="H390" s="229">
        <v>21.539999999999999</v>
      </c>
      <c r="I390" s="230"/>
      <c r="J390" s="231">
        <f>ROUND(I390*H390,2)</f>
        <v>0</v>
      </c>
      <c r="K390" s="232"/>
      <c r="L390" s="46"/>
      <c r="M390" s="233" t="s">
        <v>1</v>
      </c>
      <c r="N390" s="234" t="s">
        <v>50</v>
      </c>
      <c r="O390" s="93"/>
      <c r="P390" s="235">
        <f>O390*H390</f>
        <v>0</v>
      </c>
      <c r="Q390" s="235">
        <v>0</v>
      </c>
      <c r="R390" s="235">
        <f>Q390*H390</f>
        <v>0</v>
      </c>
      <c r="S390" s="235">
        <v>0</v>
      </c>
      <c r="T390" s="23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37" t="s">
        <v>270</v>
      </c>
      <c r="AT390" s="237" t="s">
        <v>266</v>
      </c>
      <c r="AU390" s="237" t="s">
        <v>96</v>
      </c>
      <c r="AY390" s="18" t="s">
        <v>264</v>
      </c>
      <c r="BE390" s="238">
        <f>IF(N390="základní",J390,0)</f>
        <v>0</v>
      </c>
      <c r="BF390" s="238">
        <f>IF(N390="snížená",J390,0)</f>
        <v>0</v>
      </c>
      <c r="BG390" s="238">
        <f>IF(N390="zákl. přenesená",J390,0)</f>
        <v>0</v>
      </c>
      <c r="BH390" s="238">
        <f>IF(N390="sníž. přenesená",J390,0)</f>
        <v>0</v>
      </c>
      <c r="BI390" s="238">
        <f>IF(N390="nulová",J390,0)</f>
        <v>0</v>
      </c>
      <c r="BJ390" s="18" t="s">
        <v>93</v>
      </c>
      <c r="BK390" s="238">
        <f>ROUND(I390*H390,2)</f>
        <v>0</v>
      </c>
      <c r="BL390" s="18" t="s">
        <v>270</v>
      </c>
      <c r="BM390" s="237" t="s">
        <v>886</v>
      </c>
    </row>
    <row r="391" s="13" customFormat="1">
      <c r="A391" s="13"/>
      <c r="B391" s="239"/>
      <c r="C391" s="240"/>
      <c r="D391" s="241" t="s">
        <v>272</v>
      </c>
      <c r="E391" s="242" t="s">
        <v>1</v>
      </c>
      <c r="F391" s="243" t="s">
        <v>202</v>
      </c>
      <c r="G391" s="240"/>
      <c r="H391" s="244">
        <v>21.539999999999999</v>
      </c>
      <c r="I391" s="245"/>
      <c r="J391" s="240"/>
      <c r="K391" s="240"/>
      <c r="L391" s="246"/>
      <c r="M391" s="247"/>
      <c r="N391" s="248"/>
      <c r="O391" s="248"/>
      <c r="P391" s="248"/>
      <c r="Q391" s="248"/>
      <c r="R391" s="248"/>
      <c r="S391" s="248"/>
      <c r="T391" s="24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0" t="s">
        <v>272</v>
      </c>
      <c r="AU391" s="250" t="s">
        <v>96</v>
      </c>
      <c r="AV391" s="13" t="s">
        <v>96</v>
      </c>
      <c r="AW391" s="13" t="s">
        <v>42</v>
      </c>
      <c r="AX391" s="13" t="s">
        <v>93</v>
      </c>
      <c r="AY391" s="250" t="s">
        <v>264</v>
      </c>
    </row>
    <row r="392" s="2" customFormat="1" ht="16.5" customHeight="1">
      <c r="A392" s="40"/>
      <c r="B392" s="41"/>
      <c r="C392" s="225" t="s">
        <v>887</v>
      </c>
      <c r="D392" s="225" t="s">
        <v>266</v>
      </c>
      <c r="E392" s="226" t="s">
        <v>888</v>
      </c>
      <c r="F392" s="227" t="s">
        <v>889</v>
      </c>
      <c r="G392" s="228" t="s">
        <v>348</v>
      </c>
      <c r="H392" s="229">
        <v>1.107</v>
      </c>
      <c r="I392" s="230"/>
      <c r="J392" s="231">
        <f>ROUND(I392*H392,2)</f>
        <v>0</v>
      </c>
      <c r="K392" s="232"/>
      <c r="L392" s="46"/>
      <c r="M392" s="233" t="s">
        <v>1</v>
      </c>
      <c r="N392" s="234" t="s">
        <v>50</v>
      </c>
      <c r="O392" s="93"/>
      <c r="P392" s="235">
        <f>O392*H392</f>
        <v>0</v>
      </c>
      <c r="Q392" s="235">
        <v>0</v>
      </c>
      <c r="R392" s="235">
        <f>Q392*H392</f>
        <v>0</v>
      </c>
      <c r="S392" s="235">
        <v>0</v>
      </c>
      <c r="T392" s="23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37" t="s">
        <v>270</v>
      </c>
      <c r="AT392" s="237" t="s">
        <v>266</v>
      </c>
      <c r="AU392" s="237" t="s">
        <v>96</v>
      </c>
      <c r="AY392" s="18" t="s">
        <v>264</v>
      </c>
      <c r="BE392" s="238">
        <f>IF(N392="základní",J392,0)</f>
        <v>0</v>
      </c>
      <c r="BF392" s="238">
        <f>IF(N392="snížená",J392,0)</f>
        <v>0</v>
      </c>
      <c r="BG392" s="238">
        <f>IF(N392="zákl. přenesená",J392,0)</f>
        <v>0</v>
      </c>
      <c r="BH392" s="238">
        <f>IF(N392="sníž. přenesená",J392,0)</f>
        <v>0</v>
      </c>
      <c r="BI392" s="238">
        <f>IF(N392="nulová",J392,0)</f>
        <v>0</v>
      </c>
      <c r="BJ392" s="18" t="s">
        <v>93</v>
      </c>
      <c r="BK392" s="238">
        <f>ROUND(I392*H392,2)</f>
        <v>0</v>
      </c>
      <c r="BL392" s="18" t="s">
        <v>270</v>
      </c>
      <c r="BM392" s="237" t="s">
        <v>890</v>
      </c>
    </row>
    <row r="393" s="13" customFormat="1">
      <c r="A393" s="13"/>
      <c r="B393" s="239"/>
      <c r="C393" s="240"/>
      <c r="D393" s="241" t="s">
        <v>272</v>
      </c>
      <c r="E393" s="242" t="s">
        <v>891</v>
      </c>
      <c r="F393" s="243" t="s">
        <v>892</v>
      </c>
      <c r="G393" s="240"/>
      <c r="H393" s="244">
        <v>1.107</v>
      </c>
      <c r="I393" s="245"/>
      <c r="J393" s="240"/>
      <c r="K393" s="240"/>
      <c r="L393" s="246"/>
      <c r="M393" s="247"/>
      <c r="N393" s="248"/>
      <c r="O393" s="248"/>
      <c r="P393" s="248"/>
      <c r="Q393" s="248"/>
      <c r="R393" s="248"/>
      <c r="S393" s="248"/>
      <c r="T393" s="24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0" t="s">
        <v>272</v>
      </c>
      <c r="AU393" s="250" t="s">
        <v>96</v>
      </c>
      <c r="AV393" s="13" t="s">
        <v>96</v>
      </c>
      <c r="AW393" s="13" t="s">
        <v>42</v>
      </c>
      <c r="AX393" s="13" t="s">
        <v>93</v>
      </c>
      <c r="AY393" s="250" t="s">
        <v>264</v>
      </c>
    </row>
    <row r="394" s="2" customFormat="1" ht="16.5" customHeight="1">
      <c r="A394" s="40"/>
      <c r="B394" s="41"/>
      <c r="C394" s="225" t="s">
        <v>893</v>
      </c>
      <c r="D394" s="225" t="s">
        <v>266</v>
      </c>
      <c r="E394" s="226" t="s">
        <v>894</v>
      </c>
      <c r="F394" s="227" t="s">
        <v>895</v>
      </c>
      <c r="G394" s="228" t="s">
        <v>269</v>
      </c>
      <c r="H394" s="229">
        <v>3.6899999999999999</v>
      </c>
      <c r="I394" s="230"/>
      <c r="J394" s="231">
        <f>ROUND(I394*H394,2)</f>
        <v>0</v>
      </c>
      <c r="K394" s="232"/>
      <c r="L394" s="46"/>
      <c r="M394" s="233" t="s">
        <v>1</v>
      </c>
      <c r="N394" s="234" t="s">
        <v>50</v>
      </c>
      <c r="O394" s="93"/>
      <c r="P394" s="235">
        <f>O394*H394</f>
        <v>0</v>
      </c>
      <c r="Q394" s="235">
        <v>0</v>
      </c>
      <c r="R394" s="235">
        <f>Q394*H394</f>
        <v>0</v>
      </c>
      <c r="S394" s="235">
        <v>0</v>
      </c>
      <c r="T394" s="23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7" t="s">
        <v>270</v>
      </c>
      <c r="AT394" s="237" t="s">
        <v>266</v>
      </c>
      <c r="AU394" s="237" t="s">
        <v>96</v>
      </c>
      <c r="AY394" s="18" t="s">
        <v>264</v>
      </c>
      <c r="BE394" s="238">
        <f>IF(N394="základní",J394,0)</f>
        <v>0</v>
      </c>
      <c r="BF394" s="238">
        <f>IF(N394="snížená",J394,0)</f>
        <v>0</v>
      </c>
      <c r="BG394" s="238">
        <f>IF(N394="zákl. přenesená",J394,0)</f>
        <v>0</v>
      </c>
      <c r="BH394" s="238">
        <f>IF(N394="sníž. přenesená",J394,0)</f>
        <v>0</v>
      </c>
      <c r="BI394" s="238">
        <f>IF(N394="nulová",J394,0)</f>
        <v>0</v>
      </c>
      <c r="BJ394" s="18" t="s">
        <v>93</v>
      </c>
      <c r="BK394" s="238">
        <f>ROUND(I394*H394,2)</f>
        <v>0</v>
      </c>
      <c r="BL394" s="18" t="s">
        <v>270</v>
      </c>
      <c r="BM394" s="237" t="s">
        <v>896</v>
      </c>
    </row>
    <row r="395" s="13" customFormat="1">
      <c r="A395" s="13"/>
      <c r="B395" s="239"/>
      <c r="C395" s="240"/>
      <c r="D395" s="241" t="s">
        <v>272</v>
      </c>
      <c r="E395" s="242" t="s">
        <v>1</v>
      </c>
      <c r="F395" s="243" t="s">
        <v>897</v>
      </c>
      <c r="G395" s="240"/>
      <c r="H395" s="244">
        <v>3.6899999999999999</v>
      </c>
      <c r="I395" s="245"/>
      <c r="J395" s="240"/>
      <c r="K395" s="240"/>
      <c r="L395" s="246"/>
      <c r="M395" s="247"/>
      <c r="N395" s="248"/>
      <c r="O395" s="248"/>
      <c r="P395" s="248"/>
      <c r="Q395" s="248"/>
      <c r="R395" s="248"/>
      <c r="S395" s="248"/>
      <c r="T395" s="24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0" t="s">
        <v>272</v>
      </c>
      <c r="AU395" s="250" t="s">
        <v>96</v>
      </c>
      <c r="AV395" s="13" t="s">
        <v>96</v>
      </c>
      <c r="AW395" s="13" t="s">
        <v>42</v>
      </c>
      <c r="AX395" s="13" t="s">
        <v>93</v>
      </c>
      <c r="AY395" s="250" t="s">
        <v>264</v>
      </c>
    </row>
    <row r="396" s="2" customFormat="1" ht="21.75" customHeight="1">
      <c r="A396" s="40"/>
      <c r="B396" s="41"/>
      <c r="C396" s="225" t="s">
        <v>898</v>
      </c>
      <c r="D396" s="225" t="s">
        <v>266</v>
      </c>
      <c r="E396" s="226" t="s">
        <v>899</v>
      </c>
      <c r="F396" s="227" t="s">
        <v>900</v>
      </c>
      <c r="G396" s="228" t="s">
        <v>269</v>
      </c>
      <c r="H396" s="229">
        <v>19.725000000000001</v>
      </c>
      <c r="I396" s="230"/>
      <c r="J396" s="231">
        <f>ROUND(I396*H396,2)</f>
        <v>0</v>
      </c>
      <c r="K396" s="232"/>
      <c r="L396" s="46"/>
      <c r="M396" s="233" t="s">
        <v>1</v>
      </c>
      <c r="N396" s="234" t="s">
        <v>50</v>
      </c>
      <c r="O396" s="93"/>
      <c r="P396" s="235">
        <f>O396*H396</f>
        <v>0</v>
      </c>
      <c r="Q396" s="235">
        <v>0</v>
      </c>
      <c r="R396" s="235">
        <f>Q396*H396</f>
        <v>0</v>
      </c>
      <c r="S396" s="235">
        <v>0</v>
      </c>
      <c r="T396" s="23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7" t="s">
        <v>270</v>
      </c>
      <c r="AT396" s="237" t="s">
        <v>266</v>
      </c>
      <c r="AU396" s="237" t="s">
        <v>96</v>
      </c>
      <c r="AY396" s="18" t="s">
        <v>264</v>
      </c>
      <c r="BE396" s="238">
        <f>IF(N396="základní",J396,0)</f>
        <v>0</v>
      </c>
      <c r="BF396" s="238">
        <f>IF(N396="snížená",J396,0)</f>
        <v>0</v>
      </c>
      <c r="BG396" s="238">
        <f>IF(N396="zákl. přenesená",J396,0)</f>
        <v>0</v>
      </c>
      <c r="BH396" s="238">
        <f>IF(N396="sníž. přenesená",J396,0)</f>
        <v>0</v>
      </c>
      <c r="BI396" s="238">
        <f>IF(N396="nulová",J396,0)</f>
        <v>0</v>
      </c>
      <c r="BJ396" s="18" t="s">
        <v>93</v>
      </c>
      <c r="BK396" s="238">
        <f>ROUND(I396*H396,2)</f>
        <v>0</v>
      </c>
      <c r="BL396" s="18" t="s">
        <v>270</v>
      </c>
      <c r="BM396" s="237" t="s">
        <v>901</v>
      </c>
    </row>
    <row r="397" s="13" customFormat="1">
      <c r="A397" s="13"/>
      <c r="B397" s="239"/>
      <c r="C397" s="240"/>
      <c r="D397" s="241" t="s">
        <v>272</v>
      </c>
      <c r="E397" s="242" t="s">
        <v>1</v>
      </c>
      <c r="F397" s="243" t="s">
        <v>902</v>
      </c>
      <c r="G397" s="240"/>
      <c r="H397" s="244">
        <v>19.725000000000001</v>
      </c>
      <c r="I397" s="245"/>
      <c r="J397" s="240"/>
      <c r="K397" s="240"/>
      <c r="L397" s="246"/>
      <c r="M397" s="247"/>
      <c r="N397" s="248"/>
      <c r="O397" s="248"/>
      <c r="P397" s="248"/>
      <c r="Q397" s="248"/>
      <c r="R397" s="248"/>
      <c r="S397" s="248"/>
      <c r="T397" s="24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0" t="s">
        <v>272</v>
      </c>
      <c r="AU397" s="250" t="s">
        <v>96</v>
      </c>
      <c r="AV397" s="13" t="s">
        <v>96</v>
      </c>
      <c r="AW397" s="13" t="s">
        <v>42</v>
      </c>
      <c r="AX397" s="13" t="s">
        <v>93</v>
      </c>
      <c r="AY397" s="250" t="s">
        <v>264</v>
      </c>
    </row>
    <row r="398" s="2" customFormat="1" ht="24.15" customHeight="1">
      <c r="A398" s="40"/>
      <c r="B398" s="41"/>
      <c r="C398" s="225" t="s">
        <v>903</v>
      </c>
      <c r="D398" s="225" t="s">
        <v>266</v>
      </c>
      <c r="E398" s="226" t="s">
        <v>904</v>
      </c>
      <c r="F398" s="227" t="s">
        <v>905</v>
      </c>
      <c r="G398" s="228" t="s">
        <v>308</v>
      </c>
      <c r="H398" s="229">
        <v>1.8999999999999999</v>
      </c>
      <c r="I398" s="230"/>
      <c r="J398" s="231">
        <f>ROUND(I398*H398,2)</f>
        <v>0</v>
      </c>
      <c r="K398" s="232"/>
      <c r="L398" s="46"/>
      <c r="M398" s="233" t="s">
        <v>1</v>
      </c>
      <c r="N398" s="234" t="s">
        <v>50</v>
      </c>
      <c r="O398" s="93"/>
      <c r="P398" s="235">
        <f>O398*H398</f>
        <v>0</v>
      </c>
      <c r="Q398" s="235">
        <v>0</v>
      </c>
      <c r="R398" s="235">
        <f>Q398*H398</f>
        <v>0</v>
      </c>
      <c r="S398" s="235">
        <v>0</v>
      </c>
      <c r="T398" s="23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37" t="s">
        <v>270</v>
      </c>
      <c r="AT398" s="237" t="s">
        <v>266</v>
      </c>
      <c r="AU398" s="237" t="s">
        <v>96</v>
      </c>
      <c r="AY398" s="18" t="s">
        <v>264</v>
      </c>
      <c r="BE398" s="238">
        <f>IF(N398="základní",J398,0)</f>
        <v>0</v>
      </c>
      <c r="BF398" s="238">
        <f>IF(N398="snížená",J398,0)</f>
        <v>0</v>
      </c>
      <c r="BG398" s="238">
        <f>IF(N398="zákl. přenesená",J398,0)</f>
        <v>0</v>
      </c>
      <c r="BH398" s="238">
        <f>IF(N398="sníž. přenesená",J398,0)</f>
        <v>0</v>
      </c>
      <c r="BI398" s="238">
        <f>IF(N398="nulová",J398,0)</f>
        <v>0</v>
      </c>
      <c r="BJ398" s="18" t="s">
        <v>93</v>
      </c>
      <c r="BK398" s="238">
        <f>ROUND(I398*H398,2)</f>
        <v>0</v>
      </c>
      <c r="BL398" s="18" t="s">
        <v>270</v>
      </c>
      <c r="BM398" s="237" t="s">
        <v>906</v>
      </c>
    </row>
    <row r="399" s="13" customFormat="1">
      <c r="A399" s="13"/>
      <c r="B399" s="239"/>
      <c r="C399" s="240"/>
      <c r="D399" s="241" t="s">
        <v>272</v>
      </c>
      <c r="E399" s="242" t="s">
        <v>1</v>
      </c>
      <c r="F399" s="243" t="s">
        <v>167</v>
      </c>
      <c r="G399" s="240"/>
      <c r="H399" s="244">
        <v>1.8999999999999999</v>
      </c>
      <c r="I399" s="245"/>
      <c r="J399" s="240"/>
      <c r="K399" s="240"/>
      <c r="L399" s="246"/>
      <c r="M399" s="247"/>
      <c r="N399" s="248"/>
      <c r="O399" s="248"/>
      <c r="P399" s="248"/>
      <c r="Q399" s="248"/>
      <c r="R399" s="248"/>
      <c r="S399" s="248"/>
      <c r="T399" s="24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0" t="s">
        <v>272</v>
      </c>
      <c r="AU399" s="250" t="s">
        <v>96</v>
      </c>
      <c r="AV399" s="13" t="s">
        <v>96</v>
      </c>
      <c r="AW399" s="13" t="s">
        <v>42</v>
      </c>
      <c r="AX399" s="13" t="s">
        <v>93</v>
      </c>
      <c r="AY399" s="250" t="s">
        <v>264</v>
      </c>
    </row>
    <row r="400" s="2" customFormat="1" ht="21.75" customHeight="1">
      <c r="A400" s="40"/>
      <c r="B400" s="41"/>
      <c r="C400" s="225" t="s">
        <v>907</v>
      </c>
      <c r="D400" s="225" t="s">
        <v>266</v>
      </c>
      <c r="E400" s="226" t="s">
        <v>908</v>
      </c>
      <c r="F400" s="227" t="s">
        <v>909</v>
      </c>
      <c r="G400" s="228" t="s">
        <v>308</v>
      </c>
      <c r="H400" s="229">
        <v>1.8999999999999999</v>
      </c>
      <c r="I400" s="230"/>
      <c r="J400" s="231">
        <f>ROUND(I400*H400,2)</f>
        <v>0</v>
      </c>
      <c r="K400" s="232"/>
      <c r="L400" s="46"/>
      <c r="M400" s="233" t="s">
        <v>1</v>
      </c>
      <c r="N400" s="234" t="s">
        <v>50</v>
      </c>
      <c r="O400" s="93"/>
      <c r="P400" s="235">
        <f>O400*H400</f>
        <v>0</v>
      </c>
      <c r="Q400" s="235">
        <v>0</v>
      </c>
      <c r="R400" s="235">
        <f>Q400*H400</f>
        <v>0</v>
      </c>
      <c r="S400" s="235">
        <v>0</v>
      </c>
      <c r="T400" s="23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37" t="s">
        <v>270</v>
      </c>
      <c r="AT400" s="237" t="s">
        <v>266</v>
      </c>
      <c r="AU400" s="237" t="s">
        <v>96</v>
      </c>
      <c r="AY400" s="18" t="s">
        <v>264</v>
      </c>
      <c r="BE400" s="238">
        <f>IF(N400="základní",J400,0)</f>
        <v>0</v>
      </c>
      <c r="BF400" s="238">
        <f>IF(N400="snížená",J400,0)</f>
        <v>0</v>
      </c>
      <c r="BG400" s="238">
        <f>IF(N400="zákl. přenesená",J400,0)</f>
        <v>0</v>
      </c>
      <c r="BH400" s="238">
        <f>IF(N400="sníž. přenesená",J400,0)</f>
        <v>0</v>
      </c>
      <c r="BI400" s="238">
        <f>IF(N400="nulová",J400,0)</f>
        <v>0</v>
      </c>
      <c r="BJ400" s="18" t="s">
        <v>93</v>
      </c>
      <c r="BK400" s="238">
        <f>ROUND(I400*H400,2)</f>
        <v>0</v>
      </c>
      <c r="BL400" s="18" t="s">
        <v>270</v>
      </c>
      <c r="BM400" s="237" t="s">
        <v>910</v>
      </c>
    </row>
    <row r="401" s="13" customFormat="1">
      <c r="A401" s="13"/>
      <c r="B401" s="239"/>
      <c r="C401" s="240"/>
      <c r="D401" s="241" t="s">
        <v>272</v>
      </c>
      <c r="E401" s="242" t="s">
        <v>1</v>
      </c>
      <c r="F401" s="243" t="s">
        <v>165</v>
      </c>
      <c r="G401" s="240"/>
      <c r="H401" s="244">
        <v>1.8999999999999999</v>
      </c>
      <c r="I401" s="245"/>
      <c r="J401" s="240"/>
      <c r="K401" s="240"/>
      <c r="L401" s="246"/>
      <c r="M401" s="247"/>
      <c r="N401" s="248"/>
      <c r="O401" s="248"/>
      <c r="P401" s="248"/>
      <c r="Q401" s="248"/>
      <c r="R401" s="248"/>
      <c r="S401" s="248"/>
      <c r="T401" s="24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0" t="s">
        <v>272</v>
      </c>
      <c r="AU401" s="250" t="s">
        <v>96</v>
      </c>
      <c r="AV401" s="13" t="s">
        <v>96</v>
      </c>
      <c r="AW401" s="13" t="s">
        <v>42</v>
      </c>
      <c r="AX401" s="13" t="s">
        <v>93</v>
      </c>
      <c r="AY401" s="250" t="s">
        <v>264</v>
      </c>
    </row>
    <row r="402" s="2" customFormat="1" ht="24.15" customHeight="1">
      <c r="A402" s="40"/>
      <c r="B402" s="41"/>
      <c r="C402" s="225" t="s">
        <v>911</v>
      </c>
      <c r="D402" s="225" t="s">
        <v>266</v>
      </c>
      <c r="E402" s="226" t="s">
        <v>912</v>
      </c>
      <c r="F402" s="227" t="s">
        <v>913</v>
      </c>
      <c r="G402" s="228" t="s">
        <v>269</v>
      </c>
      <c r="H402" s="229">
        <v>3.7450000000000001</v>
      </c>
      <c r="I402" s="230"/>
      <c r="J402" s="231">
        <f>ROUND(I402*H402,2)</f>
        <v>0</v>
      </c>
      <c r="K402" s="232"/>
      <c r="L402" s="46"/>
      <c r="M402" s="233" t="s">
        <v>1</v>
      </c>
      <c r="N402" s="234" t="s">
        <v>50</v>
      </c>
      <c r="O402" s="93"/>
      <c r="P402" s="235">
        <f>O402*H402</f>
        <v>0</v>
      </c>
      <c r="Q402" s="235">
        <v>0</v>
      </c>
      <c r="R402" s="235">
        <f>Q402*H402</f>
        <v>0</v>
      </c>
      <c r="S402" s="235">
        <v>0</v>
      </c>
      <c r="T402" s="23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7" t="s">
        <v>270</v>
      </c>
      <c r="AT402" s="237" t="s">
        <v>266</v>
      </c>
      <c r="AU402" s="237" t="s">
        <v>96</v>
      </c>
      <c r="AY402" s="18" t="s">
        <v>264</v>
      </c>
      <c r="BE402" s="238">
        <f>IF(N402="základní",J402,0)</f>
        <v>0</v>
      </c>
      <c r="BF402" s="238">
        <f>IF(N402="snížená",J402,0)</f>
        <v>0</v>
      </c>
      <c r="BG402" s="238">
        <f>IF(N402="zákl. přenesená",J402,0)</f>
        <v>0</v>
      </c>
      <c r="BH402" s="238">
        <f>IF(N402="sníž. přenesená",J402,0)</f>
        <v>0</v>
      </c>
      <c r="BI402" s="238">
        <f>IF(N402="nulová",J402,0)</f>
        <v>0</v>
      </c>
      <c r="BJ402" s="18" t="s">
        <v>93</v>
      </c>
      <c r="BK402" s="238">
        <f>ROUND(I402*H402,2)</f>
        <v>0</v>
      </c>
      <c r="BL402" s="18" t="s">
        <v>270</v>
      </c>
      <c r="BM402" s="237" t="s">
        <v>914</v>
      </c>
    </row>
    <row r="403" s="13" customFormat="1">
      <c r="A403" s="13"/>
      <c r="B403" s="239"/>
      <c r="C403" s="240"/>
      <c r="D403" s="241" t="s">
        <v>272</v>
      </c>
      <c r="E403" s="242" t="s">
        <v>1</v>
      </c>
      <c r="F403" s="243" t="s">
        <v>200</v>
      </c>
      <c r="G403" s="240"/>
      <c r="H403" s="244">
        <v>3.7450000000000001</v>
      </c>
      <c r="I403" s="245"/>
      <c r="J403" s="240"/>
      <c r="K403" s="240"/>
      <c r="L403" s="246"/>
      <c r="M403" s="247"/>
      <c r="N403" s="248"/>
      <c r="O403" s="248"/>
      <c r="P403" s="248"/>
      <c r="Q403" s="248"/>
      <c r="R403" s="248"/>
      <c r="S403" s="248"/>
      <c r="T403" s="24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0" t="s">
        <v>272</v>
      </c>
      <c r="AU403" s="250" t="s">
        <v>96</v>
      </c>
      <c r="AV403" s="13" t="s">
        <v>96</v>
      </c>
      <c r="AW403" s="13" t="s">
        <v>42</v>
      </c>
      <c r="AX403" s="13" t="s">
        <v>93</v>
      </c>
      <c r="AY403" s="250" t="s">
        <v>264</v>
      </c>
    </row>
    <row r="404" s="12" customFormat="1" ht="20.88" customHeight="1">
      <c r="A404" s="12"/>
      <c r="B404" s="209"/>
      <c r="C404" s="210"/>
      <c r="D404" s="211" t="s">
        <v>84</v>
      </c>
      <c r="E404" s="223" t="s">
        <v>915</v>
      </c>
      <c r="F404" s="223" t="s">
        <v>916</v>
      </c>
      <c r="G404" s="210"/>
      <c r="H404" s="210"/>
      <c r="I404" s="213"/>
      <c r="J404" s="224">
        <f>BK404</f>
        <v>0</v>
      </c>
      <c r="K404" s="210"/>
      <c r="L404" s="215"/>
      <c r="M404" s="216"/>
      <c r="N404" s="217"/>
      <c r="O404" s="217"/>
      <c r="P404" s="218">
        <f>SUM(P405:P414)</f>
        <v>0</v>
      </c>
      <c r="Q404" s="217"/>
      <c r="R404" s="218">
        <f>SUM(R405:R414)</f>
        <v>0</v>
      </c>
      <c r="S404" s="217"/>
      <c r="T404" s="219">
        <f>SUM(T405:T414)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0" t="s">
        <v>93</v>
      </c>
      <c r="AT404" s="221" t="s">
        <v>84</v>
      </c>
      <c r="AU404" s="221" t="s">
        <v>96</v>
      </c>
      <c r="AY404" s="220" t="s">
        <v>264</v>
      </c>
      <c r="BK404" s="222">
        <f>SUM(BK405:BK414)</f>
        <v>0</v>
      </c>
    </row>
    <row r="405" s="2" customFormat="1" ht="21.75" customHeight="1">
      <c r="A405" s="40"/>
      <c r="B405" s="41"/>
      <c r="C405" s="225" t="s">
        <v>917</v>
      </c>
      <c r="D405" s="225" t="s">
        <v>266</v>
      </c>
      <c r="E405" s="226" t="s">
        <v>918</v>
      </c>
      <c r="F405" s="227" t="s">
        <v>919</v>
      </c>
      <c r="G405" s="228" t="s">
        <v>584</v>
      </c>
      <c r="H405" s="229">
        <v>1</v>
      </c>
      <c r="I405" s="230"/>
      <c r="J405" s="231">
        <f>ROUND(I405*H405,2)</f>
        <v>0</v>
      </c>
      <c r="K405" s="232"/>
      <c r="L405" s="46"/>
      <c r="M405" s="233" t="s">
        <v>1</v>
      </c>
      <c r="N405" s="234" t="s">
        <v>50</v>
      </c>
      <c r="O405" s="93"/>
      <c r="P405" s="235">
        <f>O405*H405</f>
        <v>0</v>
      </c>
      <c r="Q405" s="235">
        <v>0</v>
      </c>
      <c r="R405" s="235">
        <f>Q405*H405</f>
        <v>0</v>
      </c>
      <c r="S405" s="235">
        <v>0</v>
      </c>
      <c r="T405" s="23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37" t="s">
        <v>270</v>
      </c>
      <c r="AT405" s="237" t="s">
        <v>266</v>
      </c>
      <c r="AU405" s="237" t="s">
        <v>282</v>
      </c>
      <c r="AY405" s="18" t="s">
        <v>264</v>
      </c>
      <c r="BE405" s="238">
        <f>IF(N405="základní",J405,0)</f>
        <v>0</v>
      </c>
      <c r="BF405" s="238">
        <f>IF(N405="snížená",J405,0)</f>
        <v>0</v>
      </c>
      <c r="BG405" s="238">
        <f>IF(N405="zákl. přenesená",J405,0)</f>
        <v>0</v>
      </c>
      <c r="BH405" s="238">
        <f>IF(N405="sníž. přenesená",J405,0)</f>
        <v>0</v>
      </c>
      <c r="BI405" s="238">
        <f>IF(N405="nulová",J405,0)</f>
        <v>0</v>
      </c>
      <c r="BJ405" s="18" t="s">
        <v>93</v>
      </c>
      <c r="BK405" s="238">
        <f>ROUND(I405*H405,2)</f>
        <v>0</v>
      </c>
      <c r="BL405" s="18" t="s">
        <v>270</v>
      </c>
      <c r="BM405" s="237" t="s">
        <v>920</v>
      </c>
    </row>
    <row r="406" s="2" customFormat="1" ht="24.15" customHeight="1">
      <c r="A406" s="40"/>
      <c r="B406" s="41"/>
      <c r="C406" s="225" t="s">
        <v>921</v>
      </c>
      <c r="D406" s="225" t="s">
        <v>266</v>
      </c>
      <c r="E406" s="226" t="s">
        <v>922</v>
      </c>
      <c r="F406" s="227" t="s">
        <v>923</v>
      </c>
      <c r="G406" s="228" t="s">
        <v>584</v>
      </c>
      <c r="H406" s="229">
        <v>1</v>
      </c>
      <c r="I406" s="230"/>
      <c r="J406" s="231">
        <f>ROUND(I406*H406,2)</f>
        <v>0</v>
      </c>
      <c r="K406" s="232"/>
      <c r="L406" s="46"/>
      <c r="M406" s="233" t="s">
        <v>1</v>
      </c>
      <c r="N406" s="234" t="s">
        <v>50</v>
      </c>
      <c r="O406" s="93"/>
      <c r="P406" s="235">
        <f>O406*H406</f>
        <v>0</v>
      </c>
      <c r="Q406" s="235">
        <v>0</v>
      </c>
      <c r="R406" s="235">
        <f>Q406*H406</f>
        <v>0</v>
      </c>
      <c r="S406" s="235">
        <v>0</v>
      </c>
      <c r="T406" s="23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37" t="s">
        <v>270</v>
      </c>
      <c r="AT406" s="237" t="s">
        <v>266</v>
      </c>
      <c r="AU406" s="237" t="s">
        <v>282</v>
      </c>
      <c r="AY406" s="18" t="s">
        <v>264</v>
      </c>
      <c r="BE406" s="238">
        <f>IF(N406="základní",J406,0)</f>
        <v>0</v>
      </c>
      <c r="BF406" s="238">
        <f>IF(N406="snížená",J406,0)</f>
        <v>0</v>
      </c>
      <c r="BG406" s="238">
        <f>IF(N406="zákl. přenesená",J406,0)</f>
        <v>0</v>
      </c>
      <c r="BH406" s="238">
        <f>IF(N406="sníž. přenesená",J406,0)</f>
        <v>0</v>
      </c>
      <c r="BI406" s="238">
        <f>IF(N406="nulová",J406,0)</f>
        <v>0</v>
      </c>
      <c r="BJ406" s="18" t="s">
        <v>93</v>
      </c>
      <c r="BK406" s="238">
        <f>ROUND(I406*H406,2)</f>
        <v>0</v>
      </c>
      <c r="BL406" s="18" t="s">
        <v>270</v>
      </c>
      <c r="BM406" s="237" t="s">
        <v>924</v>
      </c>
    </row>
    <row r="407" s="2" customFormat="1" ht="24.15" customHeight="1">
      <c r="A407" s="40"/>
      <c r="B407" s="41"/>
      <c r="C407" s="225" t="s">
        <v>925</v>
      </c>
      <c r="D407" s="225" t="s">
        <v>266</v>
      </c>
      <c r="E407" s="226" t="s">
        <v>926</v>
      </c>
      <c r="F407" s="227" t="s">
        <v>927</v>
      </c>
      <c r="G407" s="228" t="s">
        <v>584</v>
      </c>
      <c r="H407" s="229">
        <v>1</v>
      </c>
      <c r="I407" s="230"/>
      <c r="J407" s="231">
        <f>ROUND(I407*H407,2)</f>
        <v>0</v>
      </c>
      <c r="K407" s="232"/>
      <c r="L407" s="46"/>
      <c r="M407" s="233" t="s">
        <v>1</v>
      </c>
      <c r="N407" s="234" t="s">
        <v>50</v>
      </c>
      <c r="O407" s="93"/>
      <c r="P407" s="235">
        <f>O407*H407</f>
        <v>0</v>
      </c>
      <c r="Q407" s="235">
        <v>0</v>
      </c>
      <c r="R407" s="235">
        <f>Q407*H407</f>
        <v>0</v>
      </c>
      <c r="S407" s="235">
        <v>0</v>
      </c>
      <c r="T407" s="23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7" t="s">
        <v>270</v>
      </c>
      <c r="AT407" s="237" t="s">
        <v>266</v>
      </c>
      <c r="AU407" s="237" t="s">
        <v>282</v>
      </c>
      <c r="AY407" s="18" t="s">
        <v>264</v>
      </c>
      <c r="BE407" s="238">
        <f>IF(N407="základní",J407,0)</f>
        <v>0</v>
      </c>
      <c r="BF407" s="238">
        <f>IF(N407="snížená",J407,0)</f>
        <v>0</v>
      </c>
      <c r="BG407" s="238">
        <f>IF(N407="zákl. přenesená",J407,0)</f>
        <v>0</v>
      </c>
      <c r="BH407" s="238">
        <f>IF(N407="sníž. přenesená",J407,0)</f>
        <v>0</v>
      </c>
      <c r="BI407" s="238">
        <f>IF(N407="nulová",J407,0)</f>
        <v>0</v>
      </c>
      <c r="BJ407" s="18" t="s">
        <v>93</v>
      </c>
      <c r="BK407" s="238">
        <f>ROUND(I407*H407,2)</f>
        <v>0</v>
      </c>
      <c r="BL407" s="18" t="s">
        <v>270</v>
      </c>
      <c r="BM407" s="237" t="s">
        <v>928</v>
      </c>
    </row>
    <row r="408" s="2" customFormat="1" ht="24.15" customHeight="1">
      <c r="A408" s="40"/>
      <c r="B408" s="41"/>
      <c r="C408" s="225" t="s">
        <v>929</v>
      </c>
      <c r="D408" s="225" t="s">
        <v>266</v>
      </c>
      <c r="E408" s="226" t="s">
        <v>930</v>
      </c>
      <c r="F408" s="227" t="s">
        <v>931</v>
      </c>
      <c r="G408" s="228" t="s">
        <v>584</v>
      </c>
      <c r="H408" s="229">
        <v>1</v>
      </c>
      <c r="I408" s="230"/>
      <c r="J408" s="231">
        <f>ROUND(I408*H408,2)</f>
        <v>0</v>
      </c>
      <c r="K408" s="232"/>
      <c r="L408" s="46"/>
      <c r="M408" s="233" t="s">
        <v>1</v>
      </c>
      <c r="N408" s="234" t="s">
        <v>50</v>
      </c>
      <c r="O408" s="93"/>
      <c r="P408" s="235">
        <f>O408*H408</f>
        <v>0</v>
      </c>
      <c r="Q408" s="235">
        <v>0</v>
      </c>
      <c r="R408" s="235">
        <f>Q408*H408</f>
        <v>0</v>
      </c>
      <c r="S408" s="235">
        <v>0</v>
      </c>
      <c r="T408" s="23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37" t="s">
        <v>270</v>
      </c>
      <c r="AT408" s="237" t="s">
        <v>266</v>
      </c>
      <c r="AU408" s="237" t="s">
        <v>282</v>
      </c>
      <c r="AY408" s="18" t="s">
        <v>264</v>
      </c>
      <c r="BE408" s="238">
        <f>IF(N408="základní",J408,0)</f>
        <v>0</v>
      </c>
      <c r="BF408" s="238">
        <f>IF(N408="snížená",J408,0)</f>
        <v>0</v>
      </c>
      <c r="BG408" s="238">
        <f>IF(N408="zákl. přenesená",J408,0)</f>
        <v>0</v>
      </c>
      <c r="BH408" s="238">
        <f>IF(N408="sníž. přenesená",J408,0)</f>
        <v>0</v>
      </c>
      <c r="BI408" s="238">
        <f>IF(N408="nulová",J408,0)</f>
        <v>0</v>
      </c>
      <c r="BJ408" s="18" t="s">
        <v>93</v>
      </c>
      <c r="BK408" s="238">
        <f>ROUND(I408*H408,2)</f>
        <v>0</v>
      </c>
      <c r="BL408" s="18" t="s">
        <v>270</v>
      </c>
      <c r="BM408" s="237" t="s">
        <v>932</v>
      </c>
    </row>
    <row r="409" s="2" customFormat="1" ht="24.15" customHeight="1">
      <c r="A409" s="40"/>
      <c r="B409" s="41"/>
      <c r="C409" s="225" t="s">
        <v>933</v>
      </c>
      <c r="D409" s="225" t="s">
        <v>266</v>
      </c>
      <c r="E409" s="226" t="s">
        <v>934</v>
      </c>
      <c r="F409" s="227" t="s">
        <v>935</v>
      </c>
      <c r="G409" s="228" t="s">
        <v>584</v>
      </c>
      <c r="H409" s="229">
        <v>1</v>
      </c>
      <c r="I409" s="230"/>
      <c r="J409" s="231">
        <f>ROUND(I409*H409,2)</f>
        <v>0</v>
      </c>
      <c r="K409" s="232"/>
      <c r="L409" s="46"/>
      <c r="M409" s="233" t="s">
        <v>1</v>
      </c>
      <c r="N409" s="234" t="s">
        <v>50</v>
      </c>
      <c r="O409" s="93"/>
      <c r="P409" s="235">
        <f>O409*H409</f>
        <v>0</v>
      </c>
      <c r="Q409" s="235">
        <v>0</v>
      </c>
      <c r="R409" s="235">
        <f>Q409*H409</f>
        <v>0</v>
      </c>
      <c r="S409" s="235">
        <v>0</v>
      </c>
      <c r="T409" s="23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7" t="s">
        <v>270</v>
      </c>
      <c r="AT409" s="237" t="s">
        <v>266</v>
      </c>
      <c r="AU409" s="237" t="s">
        <v>282</v>
      </c>
      <c r="AY409" s="18" t="s">
        <v>264</v>
      </c>
      <c r="BE409" s="238">
        <f>IF(N409="základní",J409,0)</f>
        <v>0</v>
      </c>
      <c r="BF409" s="238">
        <f>IF(N409="snížená",J409,0)</f>
        <v>0</v>
      </c>
      <c r="BG409" s="238">
        <f>IF(N409="zákl. přenesená",J409,0)</f>
        <v>0</v>
      </c>
      <c r="BH409" s="238">
        <f>IF(N409="sníž. přenesená",J409,0)</f>
        <v>0</v>
      </c>
      <c r="BI409" s="238">
        <f>IF(N409="nulová",J409,0)</f>
        <v>0</v>
      </c>
      <c r="BJ409" s="18" t="s">
        <v>93</v>
      </c>
      <c r="BK409" s="238">
        <f>ROUND(I409*H409,2)</f>
        <v>0</v>
      </c>
      <c r="BL409" s="18" t="s">
        <v>270</v>
      </c>
      <c r="BM409" s="237" t="s">
        <v>936</v>
      </c>
    </row>
    <row r="410" s="2" customFormat="1" ht="24.15" customHeight="1">
      <c r="A410" s="40"/>
      <c r="B410" s="41"/>
      <c r="C410" s="225" t="s">
        <v>937</v>
      </c>
      <c r="D410" s="225" t="s">
        <v>266</v>
      </c>
      <c r="E410" s="226" t="s">
        <v>938</v>
      </c>
      <c r="F410" s="227" t="s">
        <v>939</v>
      </c>
      <c r="G410" s="228" t="s">
        <v>584</v>
      </c>
      <c r="H410" s="229">
        <v>5.0979999999999999</v>
      </c>
      <c r="I410" s="230"/>
      <c r="J410" s="231">
        <f>ROUND(I410*H410,2)</f>
        <v>0</v>
      </c>
      <c r="K410" s="232"/>
      <c r="L410" s="46"/>
      <c r="M410" s="233" t="s">
        <v>1</v>
      </c>
      <c r="N410" s="234" t="s">
        <v>50</v>
      </c>
      <c r="O410" s="93"/>
      <c r="P410" s="235">
        <f>O410*H410</f>
        <v>0</v>
      </c>
      <c r="Q410" s="235">
        <v>0</v>
      </c>
      <c r="R410" s="235">
        <f>Q410*H410</f>
        <v>0</v>
      </c>
      <c r="S410" s="235">
        <v>0</v>
      </c>
      <c r="T410" s="23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37" t="s">
        <v>270</v>
      </c>
      <c r="AT410" s="237" t="s">
        <v>266</v>
      </c>
      <c r="AU410" s="237" t="s">
        <v>282</v>
      </c>
      <c r="AY410" s="18" t="s">
        <v>264</v>
      </c>
      <c r="BE410" s="238">
        <f>IF(N410="základní",J410,0)</f>
        <v>0</v>
      </c>
      <c r="BF410" s="238">
        <f>IF(N410="snížená",J410,0)</f>
        <v>0</v>
      </c>
      <c r="BG410" s="238">
        <f>IF(N410="zákl. přenesená",J410,0)</f>
        <v>0</v>
      </c>
      <c r="BH410" s="238">
        <f>IF(N410="sníž. přenesená",J410,0)</f>
        <v>0</v>
      </c>
      <c r="BI410" s="238">
        <f>IF(N410="nulová",J410,0)</f>
        <v>0</v>
      </c>
      <c r="BJ410" s="18" t="s">
        <v>93</v>
      </c>
      <c r="BK410" s="238">
        <f>ROUND(I410*H410,2)</f>
        <v>0</v>
      </c>
      <c r="BL410" s="18" t="s">
        <v>270</v>
      </c>
      <c r="BM410" s="237" t="s">
        <v>940</v>
      </c>
    </row>
    <row r="411" s="13" customFormat="1">
      <c r="A411" s="13"/>
      <c r="B411" s="239"/>
      <c r="C411" s="240"/>
      <c r="D411" s="241" t="s">
        <v>272</v>
      </c>
      <c r="E411" s="242" t="s">
        <v>1</v>
      </c>
      <c r="F411" s="243" t="s">
        <v>941</v>
      </c>
      <c r="G411" s="240"/>
      <c r="H411" s="244">
        <v>5.0979999999999999</v>
      </c>
      <c r="I411" s="245"/>
      <c r="J411" s="240"/>
      <c r="K411" s="240"/>
      <c r="L411" s="246"/>
      <c r="M411" s="247"/>
      <c r="N411" s="248"/>
      <c r="O411" s="248"/>
      <c r="P411" s="248"/>
      <c r="Q411" s="248"/>
      <c r="R411" s="248"/>
      <c r="S411" s="248"/>
      <c r="T411" s="24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0" t="s">
        <v>272</v>
      </c>
      <c r="AU411" s="250" t="s">
        <v>282</v>
      </c>
      <c r="AV411" s="13" t="s">
        <v>96</v>
      </c>
      <c r="AW411" s="13" t="s">
        <v>42</v>
      </c>
      <c r="AX411" s="13" t="s">
        <v>93</v>
      </c>
      <c r="AY411" s="250" t="s">
        <v>264</v>
      </c>
    </row>
    <row r="412" s="2" customFormat="1" ht="24.15" customHeight="1">
      <c r="A412" s="40"/>
      <c r="B412" s="41"/>
      <c r="C412" s="225" t="s">
        <v>942</v>
      </c>
      <c r="D412" s="225" t="s">
        <v>266</v>
      </c>
      <c r="E412" s="226" t="s">
        <v>943</v>
      </c>
      <c r="F412" s="227" t="s">
        <v>944</v>
      </c>
      <c r="G412" s="228" t="s">
        <v>584</v>
      </c>
      <c r="H412" s="229">
        <v>2</v>
      </c>
      <c r="I412" s="230"/>
      <c r="J412" s="231">
        <f>ROUND(I412*H412,2)</f>
        <v>0</v>
      </c>
      <c r="K412" s="232"/>
      <c r="L412" s="46"/>
      <c r="M412" s="233" t="s">
        <v>1</v>
      </c>
      <c r="N412" s="234" t="s">
        <v>50</v>
      </c>
      <c r="O412" s="93"/>
      <c r="P412" s="235">
        <f>O412*H412</f>
        <v>0</v>
      </c>
      <c r="Q412" s="235">
        <v>0</v>
      </c>
      <c r="R412" s="235">
        <f>Q412*H412</f>
        <v>0</v>
      </c>
      <c r="S412" s="235">
        <v>0</v>
      </c>
      <c r="T412" s="23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37" t="s">
        <v>270</v>
      </c>
      <c r="AT412" s="237" t="s">
        <v>266</v>
      </c>
      <c r="AU412" s="237" t="s">
        <v>282</v>
      </c>
      <c r="AY412" s="18" t="s">
        <v>264</v>
      </c>
      <c r="BE412" s="238">
        <f>IF(N412="základní",J412,0)</f>
        <v>0</v>
      </c>
      <c r="BF412" s="238">
        <f>IF(N412="snížená",J412,0)</f>
        <v>0</v>
      </c>
      <c r="BG412" s="238">
        <f>IF(N412="zákl. přenesená",J412,0)</f>
        <v>0</v>
      </c>
      <c r="BH412" s="238">
        <f>IF(N412="sníž. přenesená",J412,0)</f>
        <v>0</v>
      </c>
      <c r="BI412" s="238">
        <f>IF(N412="nulová",J412,0)</f>
        <v>0</v>
      </c>
      <c r="BJ412" s="18" t="s">
        <v>93</v>
      </c>
      <c r="BK412" s="238">
        <f>ROUND(I412*H412,2)</f>
        <v>0</v>
      </c>
      <c r="BL412" s="18" t="s">
        <v>270</v>
      </c>
      <c r="BM412" s="237" t="s">
        <v>945</v>
      </c>
    </row>
    <row r="413" s="13" customFormat="1">
      <c r="A413" s="13"/>
      <c r="B413" s="239"/>
      <c r="C413" s="240"/>
      <c r="D413" s="241" t="s">
        <v>272</v>
      </c>
      <c r="E413" s="242" t="s">
        <v>1</v>
      </c>
      <c r="F413" s="243" t="s">
        <v>946</v>
      </c>
      <c r="G413" s="240"/>
      <c r="H413" s="244">
        <v>2</v>
      </c>
      <c r="I413" s="245"/>
      <c r="J413" s="240"/>
      <c r="K413" s="240"/>
      <c r="L413" s="246"/>
      <c r="M413" s="247"/>
      <c r="N413" s="248"/>
      <c r="O413" s="248"/>
      <c r="P413" s="248"/>
      <c r="Q413" s="248"/>
      <c r="R413" s="248"/>
      <c r="S413" s="248"/>
      <c r="T413" s="24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0" t="s">
        <v>272</v>
      </c>
      <c r="AU413" s="250" t="s">
        <v>282</v>
      </c>
      <c r="AV413" s="13" t="s">
        <v>96</v>
      </c>
      <c r="AW413" s="13" t="s">
        <v>42</v>
      </c>
      <c r="AX413" s="13" t="s">
        <v>93</v>
      </c>
      <c r="AY413" s="250" t="s">
        <v>264</v>
      </c>
    </row>
    <row r="414" s="2" customFormat="1" ht="24.15" customHeight="1">
      <c r="A414" s="40"/>
      <c r="B414" s="41"/>
      <c r="C414" s="225" t="s">
        <v>947</v>
      </c>
      <c r="D414" s="225" t="s">
        <v>266</v>
      </c>
      <c r="E414" s="226" t="s">
        <v>948</v>
      </c>
      <c r="F414" s="227" t="s">
        <v>949</v>
      </c>
      <c r="G414" s="228" t="s">
        <v>584</v>
      </c>
      <c r="H414" s="229">
        <v>1</v>
      </c>
      <c r="I414" s="230"/>
      <c r="J414" s="231">
        <f>ROUND(I414*H414,2)</f>
        <v>0</v>
      </c>
      <c r="K414" s="232"/>
      <c r="L414" s="46"/>
      <c r="M414" s="233" t="s">
        <v>1</v>
      </c>
      <c r="N414" s="234" t="s">
        <v>50</v>
      </c>
      <c r="O414" s="93"/>
      <c r="P414" s="235">
        <f>O414*H414</f>
        <v>0</v>
      </c>
      <c r="Q414" s="235">
        <v>0</v>
      </c>
      <c r="R414" s="235">
        <f>Q414*H414</f>
        <v>0</v>
      </c>
      <c r="S414" s="235">
        <v>0</v>
      </c>
      <c r="T414" s="23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7" t="s">
        <v>270</v>
      </c>
      <c r="AT414" s="237" t="s">
        <v>266</v>
      </c>
      <c r="AU414" s="237" t="s">
        <v>282</v>
      </c>
      <c r="AY414" s="18" t="s">
        <v>264</v>
      </c>
      <c r="BE414" s="238">
        <f>IF(N414="základní",J414,0)</f>
        <v>0</v>
      </c>
      <c r="BF414" s="238">
        <f>IF(N414="snížená",J414,0)</f>
        <v>0</v>
      </c>
      <c r="BG414" s="238">
        <f>IF(N414="zákl. přenesená",J414,0)</f>
        <v>0</v>
      </c>
      <c r="BH414" s="238">
        <f>IF(N414="sníž. přenesená",J414,0)</f>
        <v>0</v>
      </c>
      <c r="BI414" s="238">
        <f>IF(N414="nulová",J414,0)</f>
        <v>0</v>
      </c>
      <c r="BJ414" s="18" t="s">
        <v>93</v>
      </c>
      <c r="BK414" s="238">
        <f>ROUND(I414*H414,2)</f>
        <v>0</v>
      </c>
      <c r="BL414" s="18" t="s">
        <v>270</v>
      </c>
      <c r="BM414" s="237" t="s">
        <v>950</v>
      </c>
    </row>
    <row r="415" s="12" customFormat="1" ht="22.8" customHeight="1">
      <c r="A415" s="12"/>
      <c r="B415" s="209"/>
      <c r="C415" s="210"/>
      <c r="D415" s="211" t="s">
        <v>84</v>
      </c>
      <c r="E415" s="223" t="s">
        <v>951</v>
      </c>
      <c r="F415" s="223" t="s">
        <v>952</v>
      </c>
      <c r="G415" s="210"/>
      <c r="H415" s="210"/>
      <c r="I415" s="213"/>
      <c r="J415" s="224">
        <f>BK415</f>
        <v>0</v>
      </c>
      <c r="K415" s="210"/>
      <c r="L415" s="215"/>
      <c r="M415" s="216"/>
      <c r="N415" s="217"/>
      <c r="O415" s="217"/>
      <c r="P415" s="218">
        <f>SUM(P416:P424)</f>
        <v>0</v>
      </c>
      <c r="Q415" s="217"/>
      <c r="R415" s="218">
        <f>SUM(R416:R424)</f>
        <v>0</v>
      </c>
      <c r="S415" s="217"/>
      <c r="T415" s="219">
        <f>SUM(T416:T424)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0" t="s">
        <v>93</v>
      </c>
      <c r="AT415" s="221" t="s">
        <v>84</v>
      </c>
      <c r="AU415" s="221" t="s">
        <v>93</v>
      </c>
      <c r="AY415" s="220" t="s">
        <v>264</v>
      </c>
      <c r="BK415" s="222">
        <f>SUM(BK416:BK424)</f>
        <v>0</v>
      </c>
    </row>
    <row r="416" s="2" customFormat="1" ht="21.75" customHeight="1">
      <c r="A416" s="40"/>
      <c r="B416" s="41"/>
      <c r="C416" s="225" t="s">
        <v>953</v>
      </c>
      <c r="D416" s="225" t="s">
        <v>266</v>
      </c>
      <c r="E416" s="226" t="s">
        <v>954</v>
      </c>
      <c r="F416" s="227" t="s">
        <v>955</v>
      </c>
      <c r="G416" s="228" t="s">
        <v>426</v>
      </c>
      <c r="H416" s="229">
        <v>177.87899999999999</v>
      </c>
      <c r="I416" s="230"/>
      <c r="J416" s="231">
        <f>ROUND(I416*H416,2)</f>
        <v>0</v>
      </c>
      <c r="K416" s="232"/>
      <c r="L416" s="46"/>
      <c r="M416" s="233" t="s">
        <v>1</v>
      </c>
      <c r="N416" s="234" t="s">
        <v>50</v>
      </c>
      <c r="O416" s="93"/>
      <c r="P416" s="235">
        <f>O416*H416</f>
        <v>0</v>
      </c>
      <c r="Q416" s="235">
        <v>0</v>
      </c>
      <c r="R416" s="235">
        <f>Q416*H416</f>
        <v>0</v>
      </c>
      <c r="S416" s="235">
        <v>0</v>
      </c>
      <c r="T416" s="23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37" t="s">
        <v>270</v>
      </c>
      <c r="AT416" s="237" t="s">
        <v>266</v>
      </c>
      <c r="AU416" s="237" t="s">
        <v>96</v>
      </c>
      <c r="AY416" s="18" t="s">
        <v>264</v>
      </c>
      <c r="BE416" s="238">
        <f>IF(N416="základní",J416,0)</f>
        <v>0</v>
      </c>
      <c r="BF416" s="238">
        <f>IF(N416="snížená",J416,0)</f>
        <v>0</v>
      </c>
      <c r="BG416" s="238">
        <f>IF(N416="zákl. přenesená",J416,0)</f>
        <v>0</v>
      </c>
      <c r="BH416" s="238">
        <f>IF(N416="sníž. přenesená",J416,0)</f>
        <v>0</v>
      </c>
      <c r="BI416" s="238">
        <f>IF(N416="nulová",J416,0)</f>
        <v>0</v>
      </c>
      <c r="BJ416" s="18" t="s">
        <v>93</v>
      </c>
      <c r="BK416" s="238">
        <f>ROUND(I416*H416,2)</f>
        <v>0</v>
      </c>
      <c r="BL416" s="18" t="s">
        <v>270</v>
      </c>
      <c r="BM416" s="237" t="s">
        <v>956</v>
      </c>
    </row>
    <row r="417" s="13" customFormat="1">
      <c r="A417" s="13"/>
      <c r="B417" s="239"/>
      <c r="C417" s="240"/>
      <c r="D417" s="241" t="s">
        <v>272</v>
      </c>
      <c r="E417" s="242" t="s">
        <v>208</v>
      </c>
      <c r="F417" s="243" t="s">
        <v>957</v>
      </c>
      <c r="G417" s="240"/>
      <c r="H417" s="244">
        <v>177.87899999999999</v>
      </c>
      <c r="I417" s="245"/>
      <c r="J417" s="240"/>
      <c r="K417" s="240"/>
      <c r="L417" s="246"/>
      <c r="M417" s="247"/>
      <c r="N417" s="248"/>
      <c r="O417" s="248"/>
      <c r="P417" s="248"/>
      <c r="Q417" s="248"/>
      <c r="R417" s="248"/>
      <c r="S417" s="248"/>
      <c r="T417" s="24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0" t="s">
        <v>272</v>
      </c>
      <c r="AU417" s="250" t="s">
        <v>96</v>
      </c>
      <c r="AV417" s="13" t="s">
        <v>96</v>
      </c>
      <c r="AW417" s="13" t="s">
        <v>42</v>
      </c>
      <c r="AX417" s="13" t="s">
        <v>93</v>
      </c>
      <c r="AY417" s="250" t="s">
        <v>264</v>
      </c>
    </row>
    <row r="418" s="2" customFormat="1" ht="24.15" customHeight="1">
      <c r="A418" s="40"/>
      <c r="B418" s="41"/>
      <c r="C418" s="225" t="s">
        <v>958</v>
      </c>
      <c r="D418" s="225" t="s">
        <v>266</v>
      </c>
      <c r="E418" s="226" t="s">
        <v>959</v>
      </c>
      <c r="F418" s="227" t="s">
        <v>960</v>
      </c>
      <c r="G418" s="228" t="s">
        <v>426</v>
      </c>
      <c r="H418" s="229">
        <v>2312.4270000000001</v>
      </c>
      <c r="I418" s="230"/>
      <c r="J418" s="231">
        <f>ROUND(I418*H418,2)</f>
        <v>0</v>
      </c>
      <c r="K418" s="232"/>
      <c r="L418" s="46"/>
      <c r="M418" s="233" t="s">
        <v>1</v>
      </c>
      <c r="N418" s="234" t="s">
        <v>50</v>
      </c>
      <c r="O418" s="93"/>
      <c r="P418" s="235">
        <f>O418*H418</f>
        <v>0</v>
      </c>
      <c r="Q418" s="235">
        <v>0</v>
      </c>
      <c r="R418" s="235">
        <f>Q418*H418</f>
        <v>0</v>
      </c>
      <c r="S418" s="235">
        <v>0</v>
      </c>
      <c r="T418" s="23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37" t="s">
        <v>270</v>
      </c>
      <c r="AT418" s="237" t="s">
        <v>266</v>
      </c>
      <c r="AU418" s="237" t="s">
        <v>96</v>
      </c>
      <c r="AY418" s="18" t="s">
        <v>264</v>
      </c>
      <c r="BE418" s="238">
        <f>IF(N418="základní",J418,0)</f>
        <v>0</v>
      </c>
      <c r="BF418" s="238">
        <f>IF(N418="snížená",J418,0)</f>
        <v>0</v>
      </c>
      <c r="BG418" s="238">
        <f>IF(N418="zákl. přenesená",J418,0)</f>
        <v>0</v>
      </c>
      <c r="BH418" s="238">
        <f>IF(N418="sníž. přenesená",J418,0)</f>
        <v>0</v>
      </c>
      <c r="BI418" s="238">
        <f>IF(N418="nulová",J418,0)</f>
        <v>0</v>
      </c>
      <c r="BJ418" s="18" t="s">
        <v>93</v>
      </c>
      <c r="BK418" s="238">
        <f>ROUND(I418*H418,2)</f>
        <v>0</v>
      </c>
      <c r="BL418" s="18" t="s">
        <v>270</v>
      </c>
      <c r="BM418" s="237" t="s">
        <v>961</v>
      </c>
    </row>
    <row r="419" s="16" customFormat="1">
      <c r="A419" s="16"/>
      <c r="B419" s="273"/>
      <c r="C419" s="274"/>
      <c r="D419" s="241" t="s">
        <v>272</v>
      </c>
      <c r="E419" s="275" t="s">
        <v>1</v>
      </c>
      <c r="F419" s="276" t="s">
        <v>391</v>
      </c>
      <c r="G419" s="274"/>
      <c r="H419" s="275" t="s">
        <v>1</v>
      </c>
      <c r="I419" s="277"/>
      <c r="J419" s="274"/>
      <c r="K419" s="274"/>
      <c r="L419" s="278"/>
      <c r="M419" s="279"/>
      <c r="N419" s="280"/>
      <c r="O419" s="280"/>
      <c r="P419" s="280"/>
      <c r="Q419" s="280"/>
      <c r="R419" s="280"/>
      <c r="S419" s="280"/>
      <c r="T419" s="281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82" t="s">
        <v>272</v>
      </c>
      <c r="AU419" s="282" t="s">
        <v>96</v>
      </c>
      <c r="AV419" s="16" t="s">
        <v>93</v>
      </c>
      <c r="AW419" s="16" t="s">
        <v>42</v>
      </c>
      <c r="AX419" s="16" t="s">
        <v>85</v>
      </c>
      <c r="AY419" s="282" t="s">
        <v>264</v>
      </c>
    </row>
    <row r="420" s="13" customFormat="1">
      <c r="A420" s="13"/>
      <c r="B420" s="239"/>
      <c r="C420" s="240"/>
      <c r="D420" s="241" t="s">
        <v>272</v>
      </c>
      <c r="E420" s="242" t="s">
        <v>1</v>
      </c>
      <c r="F420" s="243" t="s">
        <v>962</v>
      </c>
      <c r="G420" s="240"/>
      <c r="H420" s="244">
        <v>2312.4270000000001</v>
      </c>
      <c r="I420" s="245"/>
      <c r="J420" s="240"/>
      <c r="K420" s="240"/>
      <c r="L420" s="246"/>
      <c r="M420" s="247"/>
      <c r="N420" s="248"/>
      <c r="O420" s="248"/>
      <c r="P420" s="248"/>
      <c r="Q420" s="248"/>
      <c r="R420" s="248"/>
      <c r="S420" s="248"/>
      <c r="T420" s="24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0" t="s">
        <v>272</v>
      </c>
      <c r="AU420" s="250" t="s">
        <v>96</v>
      </c>
      <c r="AV420" s="13" t="s">
        <v>96</v>
      </c>
      <c r="AW420" s="13" t="s">
        <v>42</v>
      </c>
      <c r="AX420" s="13" t="s">
        <v>93</v>
      </c>
      <c r="AY420" s="250" t="s">
        <v>264</v>
      </c>
    </row>
    <row r="421" s="2" customFormat="1" ht="33" customHeight="1">
      <c r="A421" s="40"/>
      <c r="B421" s="41"/>
      <c r="C421" s="225" t="s">
        <v>963</v>
      </c>
      <c r="D421" s="225" t="s">
        <v>266</v>
      </c>
      <c r="E421" s="226" t="s">
        <v>964</v>
      </c>
      <c r="F421" s="227" t="s">
        <v>965</v>
      </c>
      <c r="G421" s="228" t="s">
        <v>426</v>
      </c>
      <c r="H421" s="229">
        <v>80.575999999999993</v>
      </c>
      <c r="I421" s="230"/>
      <c r="J421" s="231">
        <f>ROUND(I421*H421,2)</f>
        <v>0</v>
      </c>
      <c r="K421" s="232"/>
      <c r="L421" s="46"/>
      <c r="M421" s="233" t="s">
        <v>1</v>
      </c>
      <c r="N421" s="234" t="s">
        <v>50</v>
      </c>
      <c r="O421" s="93"/>
      <c r="P421" s="235">
        <f>O421*H421</f>
        <v>0</v>
      </c>
      <c r="Q421" s="235">
        <v>0</v>
      </c>
      <c r="R421" s="235">
        <f>Q421*H421</f>
        <v>0</v>
      </c>
      <c r="S421" s="235">
        <v>0</v>
      </c>
      <c r="T421" s="23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7" t="s">
        <v>270</v>
      </c>
      <c r="AT421" s="237" t="s">
        <v>266</v>
      </c>
      <c r="AU421" s="237" t="s">
        <v>96</v>
      </c>
      <c r="AY421" s="18" t="s">
        <v>264</v>
      </c>
      <c r="BE421" s="238">
        <f>IF(N421="základní",J421,0)</f>
        <v>0</v>
      </c>
      <c r="BF421" s="238">
        <f>IF(N421="snížená",J421,0)</f>
        <v>0</v>
      </c>
      <c r="BG421" s="238">
        <f>IF(N421="zákl. přenesená",J421,0)</f>
        <v>0</v>
      </c>
      <c r="BH421" s="238">
        <f>IF(N421="sníž. přenesená",J421,0)</f>
        <v>0</v>
      </c>
      <c r="BI421" s="238">
        <f>IF(N421="nulová",J421,0)</f>
        <v>0</v>
      </c>
      <c r="BJ421" s="18" t="s">
        <v>93</v>
      </c>
      <c r="BK421" s="238">
        <f>ROUND(I421*H421,2)</f>
        <v>0</v>
      </c>
      <c r="BL421" s="18" t="s">
        <v>270</v>
      </c>
      <c r="BM421" s="237" t="s">
        <v>966</v>
      </c>
    </row>
    <row r="422" s="13" customFormat="1">
      <c r="A422" s="13"/>
      <c r="B422" s="239"/>
      <c r="C422" s="240"/>
      <c r="D422" s="241" t="s">
        <v>272</v>
      </c>
      <c r="E422" s="242" t="s">
        <v>206</v>
      </c>
      <c r="F422" s="243" t="s">
        <v>967</v>
      </c>
      <c r="G422" s="240"/>
      <c r="H422" s="244">
        <v>80.575999999999993</v>
      </c>
      <c r="I422" s="245"/>
      <c r="J422" s="240"/>
      <c r="K422" s="240"/>
      <c r="L422" s="246"/>
      <c r="M422" s="247"/>
      <c r="N422" s="248"/>
      <c r="O422" s="248"/>
      <c r="P422" s="248"/>
      <c r="Q422" s="248"/>
      <c r="R422" s="248"/>
      <c r="S422" s="248"/>
      <c r="T422" s="24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0" t="s">
        <v>272</v>
      </c>
      <c r="AU422" s="250" t="s">
        <v>96</v>
      </c>
      <c r="AV422" s="13" t="s">
        <v>96</v>
      </c>
      <c r="AW422" s="13" t="s">
        <v>42</v>
      </c>
      <c r="AX422" s="13" t="s">
        <v>93</v>
      </c>
      <c r="AY422" s="250" t="s">
        <v>264</v>
      </c>
    </row>
    <row r="423" s="2" customFormat="1" ht="24.15" customHeight="1">
      <c r="A423" s="40"/>
      <c r="B423" s="41"/>
      <c r="C423" s="225" t="s">
        <v>968</v>
      </c>
      <c r="D423" s="225" t="s">
        <v>266</v>
      </c>
      <c r="E423" s="226" t="s">
        <v>969</v>
      </c>
      <c r="F423" s="227" t="s">
        <v>425</v>
      </c>
      <c r="G423" s="228" t="s">
        <v>426</v>
      </c>
      <c r="H423" s="229">
        <v>97.302999999999997</v>
      </c>
      <c r="I423" s="230"/>
      <c r="J423" s="231">
        <f>ROUND(I423*H423,2)</f>
        <v>0</v>
      </c>
      <c r="K423" s="232"/>
      <c r="L423" s="46"/>
      <c r="M423" s="233" t="s">
        <v>1</v>
      </c>
      <c r="N423" s="234" t="s">
        <v>50</v>
      </c>
      <c r="O423" s="93"/>
      <c r="P423" s="235">
        <f>O423*H423</f>
        <v>0</v>
      </c>
      <c r="Q423" s="235">
        <v>0</v>
      </c>
      <c r="R423" s="235">
        <f>Q423*H423</f>
        <v>0</v>
      </c>
      <c r="S423" s="235">
        <v>0</v>
      </c>
      <c r="T423" s="23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7" t="s">
        <v>270</v>
      </c>
      <c r="AT423" s="237" t="s">
        <v>266</v>
      </c>
      <c r="AU423" s="237" t="s">
        <v>96</v>
      </c>
      <c r="AY423" s="18" t="s">
        <v>264</v>
      </c>
      <c r="BE423" s="238">
        <f>IF(N423="základní",J423,0)</f>
        <v>0</v>
      </c>
      <c r="BF423" s="238">
        <f>IF(N423="snížená",J423,0)</f>
        <v>0</v>
      </c>
      <c r="BG423" s="238">
        <f>IF(N423="zákl. přenesená",J423,0)</f>
        <v>0</v>
      </c>
      <c r="BH423" s="238">
        <f>IF(N423="sníž. přenesená",J423,0)</f>
        <v>0</v>
      </c>
      <c r="BI423" s="238">
        <f>IF(N423="nulová",J423,0)</f>
        <v>0</v>
      </c>
      <c r="BJ423" s="18" t="s">
        <v>93</v>
      </c>
      <c r="BK423" s="238">
        <f>ROUND(I423*H423,2)</f>
        <v>0</v>
      </c>
      <c r="BL423" s="18" t="s">
        <v>270</v>
      </c>
      <c r="BM423" s="237" t="s">
        <v>970</v>
      </c>
    </row>
    <row r="424" s="13" customFormat="1">
      <c r="A424" s="13"/>
      <c r="B424" s="239"/>
      <c r="C424" s="240"/>
      <c r="D424" s="241" t="s">
        <v>272</v>
      </c>
      <c r="E424" s="242" t="s">
        <v>204</v>
      </c>
      <c r="F424" s="243" t="s">
        <v>971</v>
      </c>
      <c r="G424" s="240"/>
      <c r="H424" s="244">
        <v>97.302999999999997</v>
      </c>
      <c r="I424" s="245"/>
      <c r="J424" s="240"/>
      <c r="K424" s="240"/>
      <c r="L424" s="246"/>
      <c r="M424" s="247"/>
      <c r="N424" s="248"/>
      <c r="O424" s="248"/>
      <c r="P424" s="248"/>
      <c r="Q424" s="248"/>
      <c r="R424" s="248"/>
      <c r="S424" s="248"/>
      <c r="T424" s="24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0" t="s">
        <v>272</v>
      </c>
      <c r="AU424" s="250" t="s">
        <v>96</v>
      </c>
      <c r="AV424" s="13" t="s">
        <v>96</v>
      </c>
      <c r="AW424" s="13" t="s">
        <v>42</v>
      </c>
      <c r="AX424" s="13" t="s">
        <v>93</v>
      </c>
      <c r="AY424" s="250" t="s">
        <v>264</v>
      </c>
    </row>
    <row r="425" s="12" customFormat="1" ht="22.8" customHeight="1">
      <c r="A425" s="12"/>
      <c r="B425" s="209"/>
      <c r="C425" s="210"/>
      <c r="D425" s="211" t="s">
        <v>84</v>
      </c>
      <c r="E425" s="223" t="s">
        <v>972</v>
      </c>
      <c r="F425" s="223" t="s">
        <v>973</v>
      </c>
      <c r="G425" s="210"/>
      <c r="H425" s="210"/>
      <c r="I425" s="213"/>
      <c r="J425" s="224">
        <f>BK425</f>
        <v>0</v>
      </c>
      <c r="K425" s="210"/>
      <c r="L425" s="215"/>
      <c r="M425" s="216"/>
      <c r="N425" s="217"/>
      <c r="O425" s="217"/>
      <c r="P425" s="218">
        <f>SUM(P426:P429)</f>
        <v>0</v>
      </c>
      <c r="Q425" s="217"/>
      <c r="R425" s="218">
        <f>SUM(R426:R429)</f>
        <v>0</v>
      </c>
      <c r="S425" s="217"/>
      <c r="T425" s="219">
        <f>SUM(T426:T429)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0" t="s">
        <v>93</v>
      </c>
      <c r="AT425" s="221" t="s">
        <v>84</v>
      </c>
      <c r="AU425" s="221" t="s">
        <v>93</v>
      </c>
      <c r="AY425" s="220" t="s">
        <v>264</v>
      </c>
      <c r="BK425" s="222">
        <f>SUM(BK426:BK429)</f>
        <v>0</v>
      </c>
    </row>
    <row r="426" s="2" customFormat="1" ht="24.15" customHeight="1">
      <c r="A426" s="40"/>
      <c r="B426" s="41"/>
      <c r="C426" s="225" t="s">
        <v>974</v>
      </c>
      <c r="D426" s="225" t="s">
        <v>266</v>
      </c>
      <c r="E426" s="226" t="s">
        <v>975</v>
      </c>
      <c r="F426" s="227" t="s">
        <v>976</v>
      </c>
      <c r="G426" s="228" t="s">
        <v>426</v>
      </c>
      <c r="H426" s="229">
        <v>8.4499999999999993</v>
      </c>
      <c r="I426" s="230"/>
      <c r="J426" s="231">
        <f>ROUND(I426*H426,2)</f>
        <v>0</v>
      </c>
      <c r="K426" s="232"/>
      <c r="L426" s="46"/>
      <c r="M426" s="233" t="s">
        <v>1</v>
      </c>
      <c r="N426" s="234" t="s">
        <v>50</v>
      </c>
      <c r="O426" s="93"/>
      <c r="P426" s="235">
        <f>O426*H426</f>
        <v>0</v>
      </c>
      <c r="Q426" s="235">
        <v>0</v>
      </c>
      <c r="R426" s="235">
        <f>Q426*H426</f>
        <v>0</v>
      </c>
      <c r="S426" s="235">
        <v>0</v>
      </c>
      <c r="T426" s="23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37" t="s">
        <v>270</v>
      </c>
      <c r="AT426" s="237" t="s">
        <v>266</v>
      </c>
      <c r="AU426" s="237" t="s">
        <v>96</v>
      </c>
      <c r="AY426" s="18" t="s">
        <v>264</v>
      </c>
      <c r="BE426" s="238">
        <f>IF(N426="základní",J426,0)</f>
        <v>0</v>
      </c>
      <c r="BF426" s="238">
        <f>IF(N426="snížená",J426,0)</f>
        <v>0</v>
      </c>
      <c r="BG426" s="238">
        <f>IF(N426="zákl. přenesená",J426,0)</f>
        <v>0</v>
      </c>
      <c r="BH426" s="238">
        <f>IF(N426="sníž. přenesená",J426,0)</f>
        <v>0</v>
      </c>
      <c r="BI426" s="238">
        <f>IF(N426="nulová",J426,0)</f>
        <v>0</v>
      </c>
      <c r="BJ426" s="18" t="s">
        <v>93</v>
      </c>
      <c r="BK426" s="238">
        <f>ROUND(I426*H426,2)</f>
        <v>0</v>
      </c>
      <c r="BL426" s="18" t="s">
        <v>270</v>
      </c>
      <c r="BM426" s="237" t="s">
        <v>977</v>
      </c>
    </row>
    <row r="427" s="13" customFormat="1">
      <c r="A427" s="13"/>
      <c r="B427" s="239"/>
      <c r="C427" s="240"/>
      <c r="D427" s="241" t="s">
        <v>272</v>
      </c>
      <c r="E427" s="242" t="s">
        <v>210</v>
      </c>
      <c r="F427" s="243" t="s">
        <v>978</v>
      </c>
      <c r="G427" s="240"/>
      <c r="H427" s="244">
        <v>8.4499999999999993</v>
      </c>
      <c r="I427" s="245"/>
      <c r="J427" s="240"/>
      <c r="K427" s="240"/>
      <c r="L427" s="246"/>
      <c r="M427" s="247"/>
      <c r="N427" s="248"/>
      <c r="O427" s="248"/>
      <c r="P427" s="248"/>
      <c r="Q427" s="248"/>
      <c r="R427" s="248"/>
      <c r="S427" s="248"/>
      <c r="T427" s="24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0" t="s">
        <v>272</v>
      </c>
      <c r="AU427" s="250" t="s">
        <v>96</v>
      </c>
      <c r="AV427" s="13" t="s">
        <v>96</v>
      </c>
      <c r="AW427" s="13" t="s">
        <v>42</v>
      </c>
      <c r="AX427" s="13" t="s">
        <v>93</v>
      </c>
      <c r="AY427" s="250" t="s">
        <v>264</v>
      </c>
    </row>
    <row r="428" s="2" customFormat="1" ht="33" customHeight="1">
      <c r="A428" s="40"/>
      <c r="B428" s="41"/>
      <c r="C428" s="225" t="s">
        <v>979</v>
      </c>
      <c r="D428" s="225" t="s">
        <v>266</v>
      </c>
      <c r="E428" s="226" t="s">
        <v>980</v>
      </c>
      <c r="F428" s="227" t="s">
        <v>981</v>
      </c>
      <c r="G428" s="228" t="s">
        <v>426</v>
      </c>
      <c r="H428" s="229">
        <v>8.4499999999999993</v>
      </c>
      <c r="I428" s="230"/>
      <c r="J428" s="231">
        <f>ROUND(I428*H428,2)</f>
        <v>0</v>
      </c>
      <c r="K428" s="232"/>
      <c r="L428" s="46"/>
      <c r="M428" s="233" t="s">
        <v>1</v>
      </c>
      <c r="N428" s="234" t="s">
        <v>50</v>
      </c>
      <c r="O428" s="93"/>
      <c r="P428" s="235">
        <f>O428*H428</f>
        <v>0</v>
      </c>
      <c r="Q428" s="235">
        <v>0</v>
      </c>
      <c r="R428" s="235">
        <f>Q428*H428</f>
        <v>0</v>
      </c>
      <c r="S428" s="235">
        <v>0</v>
      </c>
      <c r="T428" s="23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37" t="s">
        <v>270</v>
      </c>
      <c r="AT428" s="237" t="s">
        <v>266</v>
      </c>
      <c r="AU428" s="237" t="s">
        <v>96</v>
      </c>
      <c r="AY428" s="18" t="s">
        <v>264</v>
      </c>
      <c r="BE428" s="238">
        <f>IF(N428="základní",J428,0)</f>
        <v>0</v>
      </c>
      <c r="BF428" s="238">
        <f>IF(N428="snížená",J428,0)</f>
        <v>0</v>
      </c>
      <c r="BG428" s="238">
        <f>IF(N428="zákl. přenesená",J428,0)</f>
        <v>0</v>
      </c>
      <c r="BH428" s="238">
        <f>IF(N428="sníž. přenesená",J428,0)</f>
        <v>0</v>
      </c>
      <c r="BI428" s="238">
        <f>IF(N428="nulová",J428,0)</f>
        <v>0</v>
      </c>
      <c r="BJ428" s="18" t="s">
        <v>93</v>
      </c>
      <c r="BK428" s="238">
        <f>ROUND(I428*H428,2)</f>
        <v>0</v>
      </c>
      <c r="BL428" s="18" t="s">
        <v>270</v>
      </c>
      <c r="BM428" s="237" t="s">
        <v>982</v>
      </c>
    </row>
    <row r="429" s="13" customFormat="1">
      <c r="A429" s="13"/>
      <c r="B429" s="239"/>
      <c r="C429" s="240"/>
      <c r="D429" s="241" t="s">
        <v>272</v>
      </c>
      <c r="E429" s="242" t="s">
        <v>1</v>
      </c>
      <c r="F429" s="243" t="s">
        <v>210</v>
      </c>
      <c r="G429" s="240"/>
      <c r="H429" s="244">
        <v>8.4499999999999993</v>
      </c>
      <c r="I429" s="245"/>
      <c r="J429" s="240"/>
      <c r="K429" s="240"/>
      <c r="L429" s="246"/>
      <c r="M429" s="247"/>
      <c r="N429" s="248"/>
      <c r="O429" s="248"/>
      <c r="P429" s="248"/>
      <c r="Q429" s="248"/>
      <c r="R429" s="248"/>
      <c r="S429" s="248"/>
      <c r="T429" s="24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0" t="s">
        <v>272</v>
      </c>
      <c r="AU429" s="250" t="s">
        <v>96</v>
      </c>
      <c r="AV429" s="13" t="s">
        <v>96</v>
      </c>
      <c r="AW429" s="13" t="s">
        <v>42</v>
      </c>
      <c r="AX429" s="13" t="s">
        <v>93</v>
      </c>
      <c r="AY429" s="250" t="s">
        <v>264</v>
      </c>
    </row>
    <row r="430" s="12" customFormat="1" ht="25.92" customHeight="1">
      <c r="A430" s="12"/>
      <c r="B430" s="209"/>
      <c r="C430" s="210"/>
      <c r="D430" s="211" t="s">
        <v>84</v>
      </c>
      <c r="E430" s="212" t="s">
        <v>983</v>
      </c>
      <c r="F430" s="212" t="s">
        <v>984</v>
      </c>
      <c r="G430" s="210"/>
      <c r="H430" s="210"/>
      <c r="I430" s="213"/>
      <c r="J430" s="214">
        <f>BK430</f>
        <v>0</v>
      </c>
      <c r="K430" s="210"/>
      <c r="L430" s="215"/>
      <c r="M430" s="216"/>
      <c r="N430" s="217"/>
      <c r="O430" s="217"/>
      <c r="P430" s="218">
        <f>P431+P436+P438</f>
        <v>0</v>
      </c>
      <c r="Q430" s="217"/>
      <c r="R430" s="218">
        <f>R431+R436+R438</f>
        <v>0</v>
      </c>
      <c r="S430" s="217"/>
      <c r="T430" s="219">
        <f>T431+T436+T438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0" t="s">
        <v>305</v>
      </c>
      <c r="AT430" s="221" t="s">
        <v>84</v>
      </c>
      <c r="AU430" s="221" t="s">
        <v>85</v>
      </c>
      <c r="AY430" s="220" t="s">
        <v>264</v>
      </c>
      <c r="BK430" s="222">
        <f>BK431+BK436+BK438</f>
        <v>0</v>
      </c>
    </row>
    <row r="431" s="12" customFormat="1" ht="22.8" customHeight="1">
      <c r="A431" s="12"/>
      <c r="B431" s="209"/>
      <c r="C431" s="210"/>
      <c r="D431" s="211" t="s">
        <v>84</v>
      </c>
      <c r="E431" s="223" t="s">
        <v>985</v>
      </c>
      <c r="F431" s="223" t="s">
        <v>986</v>
      </c>
      <c r="G431" s="210"/>
      <c r="H431" s="210"/>
      <c r="I431" s="213"/>
      <c r="J431" s="224">
        <f>BK431</f>
        <v>0</v>
      </c>
      <c r="K431" s="210"/>
      <c r="L431" s="215"/>
      <c r="M431" s="216"/>
      <c r="N431" s="217"/>
      <c r="O431" s="217"/>
      <c r="P431" s="218">
        <f>SUM(P432:P435)</f>
        <v>0</v>
      </c>
      <c r="Q431" s="217"/>
      <c r="R431" s="218">
        <f>SUM(R432:R435)</f>
        <v>0</v>
      </c>
      <c r="S431" s="217"/>
      <c r="T431" s="219">
        <f>SUM(T432:T435)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20" t="s">
        <v>305</v>
      </c>
      <c r="AT431" s="221" t="s">
        <v>84</v>
      </c>
      <c r="AU431" s="221" t="s">
        <v>93</v>
      </c>
      <c r="AY431" s="220" t="s">
        <v>264</v>
      </c>
      <c r="BK431" s="222">
        <f>SUM(BK432:BK435)</f>
        <v>0</v>
      </c>
    </row>
    <row r="432" s="2" customFormat="1" ht="16.5" customHeight="1">
      <c r="A432" s="40"/>
      <c r="B432" s="41"/>
      <c r="C432" s="225" t="s">
        <v>987</v>
      </c>
      <c r="D432" s="225" t="s">
        <v>266</v>
      </c>
      <c r="E432" s="226" t="s">
        <v>988</v>
      </c>
      <c r="F432" s="227" t="s">
        <v>989</v>
      </c>
      <c r="G432" s="228" t="s">
        <v>990</v>
      </c>
      <c r="H432" s="229">
        <v>1</v>
      </c>
      <c r="I432" s="230"/>
      <c r="J432" s="231">
        <f>ROUND(I432*H432,2)</f>
        <v>0</v>
      </c>
      <c r="K432" s="232"/>
      <c r="L432" s="46"/>
      <c r="M432" s="233" t="s">
        <v>1</v>
      </c>
      <c r="N432" s="234" t="s">
        <v>50</v>
      </c>
      <c r="O432" s="93"/>
      <c r="P432" s="235">
        <f>O432*H432</f>
        <v>0</v>
      </c>
      <c r="Q432" s="235">
        <v>0</v>
      </c>
      <c r="R432" s="235">
        <f>Q432*H432</f>
        <v>0</v>
      </c>
      <c r="S432" s="235">
        <v>0</v>
      </c>
      <c r="T432" s="23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37" t="s">
        <v>991</v>
      </c>
      <c r="AT432" s="237" t="s">
        <v>266</v>
      </c>
      <c r="AU432" s="237" t="s">
        <v>96</v>
      </c>
      <c r="AY432" s="18" t="s">
        <v>264</v>
      </c>
      <c r="BE432" s="238">
        <f>IF(N432="základní",J432,0)</f>
        <v>0</v>
      </c>
      <c r="BF432" s="238">
        <f>IF(N432="snížená",J432,0)</f>
        <v>0</v>
      </c>
      <c r="BG432" s="238">
        <f>IF(N432="zákl. přenesená",J432,0)</f>
        <v>0</v>
      </c>
      <c r="BH432" s="238">
        <f>IF(N432="sníž. přenesená",J432,0)</f>
        <v>0</v>
      </c>
      <c r="BI432" s="238">
        <f>IF(N432="nulová",J432,0)</f>
        <v>0</v>
      </c>
      <c r="BJ432" s="18" t="s">
        <v>93</v>
      </c>
      <c r="BK432" s="238">
        <f>ROUND(I432*H432,2)</f>
        <v>0</v>
      </c>
      <c r="BL432" s="18" t="s">
        <v>991</v>
      </c>
      <c r="BM432" s="237" t="s">
        <v>992</v>
      </c>
    </row>
    <row r="433" s="2" customFormat="1" ht="16.5" customHeight="1">
      <c r="A433" s="40"/>
      <c r="B433" s="41"/>
      <c r="C433" s="225" t="s">
        <v>993</v>
      </c>
      <c r="D433" s="225" t="s">
        <v>266</v>
      </c>
      <c r="E433" s="226" t="s">
        <v>994</v>
      </c>
      <c r="F433" s="227" t="s">
        <v>995</v>
      </c>
      <c r="G433" s="228" t="s">
        <v>990</v>
      </c>
      <c r="H433" s="229">
        <v>1</v>
      </c>
      <c r="I433" s="230"/>
      <c r="J433" s="231">
        <f>ROUND(I433*H433,2)</f>
        <v>0</v>
      </c>
      <c r="K433" s="232"/>
      <c r="L433" s="46"/>
      <c r="M433" s="233" t="s">
        <v>1</v>
      </c>
      <c r="N433" s="234" t="s">
        <v>50</v>
      </c>
      <c r="O433" s="93"/>
      <c r="P433" s="235">
        <f>O433*H433</f>
        <v>0</v>
      </c>
      <c r="Q433" s="235">
        <v>0</v>
      </c>
      <c r="R433" s="235">
        <f>Q433*H433</f>
        <v>0</v>
      </c>
      <c r="S433" s="235">
        <v>0</v>
      </c>
      <c r="T433" s="23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37" t="s">
        <v>991</v>
      </c>
      <c r="AT433" s="237" t="s">
        <v>266</v>
      </c>
      <c r="AU433" s="237" t="s">
        <v>96</v>
      </c>
      <c r="AY433" s="18" t="s">
        <v>264</v>
      </c>
      <c r="BE433" s="238">
        <f>IF(N433="základní",J433,0)</f>
        <v>0</v>
      </c>
      <c r="BF433" s="238">
        <f>IF(N433="snížená",J433,0)</f>
        <v>0</v>
      </c>
      <c r="BG433" s="238">
        <f>IF(N433="zákl. přenesená",J433,0)</f>
        <v>0</v>
      </c>
      <c r="BH433" s="238">
        <f>IF(N433="sníž. přenesená",J433,0)</f>
        <v>0</v>
      </c>
      <c r="BI433" s="238">
        <f>IF(N433="nulová",J433,0)</f>
        <v>0</v>
      </c>
      <c r="BJ433" s="18" t="s">
        <v>93</v>
      </c>
      <c r="BK433" s="238">
        <f>ROUND(I433*H433,2)</f>
        <v>0</v>
      </c>
      <c r="BL433" s="18" t="s">
        <v>991</v>
      </c>
      <c r="BM433" s="237" t="s">
        <v>996</v>
      </c>
    </row>
    <row r="434" s="2" customFormat="1" ht="16.5" customHeight="1">
      <c r="A434" s="40"/>
      <c r="B434" s="41"/>
      <c r="C434" s="225" t="s">
        <v>997</v>
      </c>
      <c r="D434" s="225" t="s">
        <v>266</v>
      </c>
      <c r="E434" s="226" t="s">
        <v>998</v>
      </c>
      <c r="F434" s="227" t="s">
        <v>999</v>
      </c>
      <c r="G434" s="228" t="s">
        <v>990</v>
      </c>
      <c r="H434" s="229">
        <v>1</v>
      </c>
      <c r="I434" s="230"/>
      <c r="J434" s="231">
        <f>ROUND(I434*H434,2)</f>
        <v>0</v>
      </c>
      <c r="K434" s="232"/>
      <c r="L434" s="46"/>
      <c r="M434" s="233" t="s">
        <v>1</v>
      </c>
      <c r="N434" s="234" t="s">
        <v>50</v>
      </c>
      <c r="O434" s="93"/>
      <c r="P434" s="235">
        <f>O434*H434</f>
        <v>0</v>
      </c>
      <c r="Q434" s="235">
        <v>0</v>
      </c>
      <c r="R434" s="235">
        <f>Q434*H434</f>
        <v>0</v>
      </c>
      <c r="S434" s="235">
        <v>0</v>
      </c>
      <c r="T434" s="23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37" t="s">
        <v>991</v>
      </c>
      <c r="AT434" s="237" t="s">
        <v>266</v>
      </c>
      <c r="AU434" s="237" t="s">
        <v>96</v>
      </c>
      <c r="AY434" s="18" t="s">
        <v>264</v>
      </c>
      <c r="BE434" s="238">
        <f>IF(N434="základní",J434,0)</f>
        <v>0</v>
      </c>
      <c r="BF434" s="238">
        <f>IF(N434="snížená",J434,0)</f>
        <v>0</v>
      </c>
      <c r="BG434" s="238">
        <f>IF(N434="zákl. přenesená",J434,0)</f>
        <v>0</v>
      </c>
      <c r="BH434" s="238">
        <f>IF(N434="sníž. přenesená",J434,0)</f>
        <v>0</v>
      </c>
      <c r="BI434" s="238">
        <f>IF(N434="nulová",J434,0)</f>
        <v>0</v>
      </c>
      <c r="BJ434" s="18" t="s">
        <v>93</v>
      </c>
      <c r="BK434" s="238">
        <f>ROUND(I434*H434,2)</f>
        <v>0</v>
      </c>
      <c r="BL434" s="18" t="s">
        <v>991</v>
      </c>
      <c r="BM434" s="237" t="s">
        <v>1000</v>
      </c>
    </row>
    <row r="435" s="2" customFormat="1" ht="16.5" customHeight="1">
      <c r="A435" s="40"/>
      <c r="B435" s="41"/>
      <c r="C435" s="225" t="s">
        <v>1001</v>
      </c>
      <c r="D435" s="225" t="s">
        <v>266</v>
      </c>
      <c r="E435" s="226" t="s">
        <v>1002</v>
      </c>
      <c r="F435" s="227" t="s">
        <v>1003</v>
      </c>
      <c r="G435" s="228" t="s">
        <v>990</v>
      </c>
      <c r="H435" s="229">
        <v>1</v>
      </c>
      <c r="I435" s="230"/>
      <c r="J435" s="231">
        <f>ROUND(I435*H435,2)</f>
        <v>0</v>
      </c>
      <c r="K435" s="232"/>
      <c r="L435" s="46"/>
      <c r="M435" s="233" t="s">
        <v>1</v>
      </c>
      <c r="N435" s="234" t="s">
        <v>50</v>
      </c>
      <c r="O435" s="93"/>
      <c r="P435" s="235">
        <f>O435*H435</f>
        <v>0</v>
      </c>
      <c r="Q435" s="235">
        <v>0</v>
      </c>
      <c r="R435" s="235">
        <f>Q435*H435</f>
        <v>0</v>
      </c>
      <c r="S435" s="235">
        <v>0</v>
      </c>
      <c r="T435" s="23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7" t="s">
        <v>991</v>
      </c>
      <c r="AT435" s="237" t="s">
        <v>266</v>
      </c>
      <c r="AU435" s="237" t="s">
        <v>96</v>
      </c>
      <c r="AY435" s="18" t="s">
        <v>264</v>
      </c>
      <c r="BE435" s="238">
        <f>IF(N435="základní",J435,0)</f>
        <v>0</v>
      </c>
      <c r="BF435" s="238">
        <f>IF(N435="snížená",J435,0)</f>
        <v>0</v>
      </c>
      <c r="BG435" s="238">
        <f>IF(N435="zákl. přenesená",J435,0)</f>
        <v>0</v>
      </c>
      <c r="BH435" s="238">
        <f>IF(N435="sníž. přenesená",J435,0)</f>
        <v>0</v>
      </c>
      <c r="BI435" s="238">
        <f>IF(N435="nulová",J435,0)</f>
        <v>0</v>
      </c>
      <c r="BJ435" s="18" t="s">
        <v>93</v>
      </c>
      <c r="BK435" s="238">
        <f>ROUND(I435*H435,2)</f>
        <v>0</v>
      </c>
      <c r="BL435" s="18" t="s">
        <v>991</v>
      </c>
      <c r="BM435" s="237" t="s">
        <v>1004</v>
      </c>
    </row>
    <row r="436" s="12" customFormat="1" ht="22.8" customHeight="1">
      <c r="A436" s="12"/>
      <c r="B436" s="209"/>
      <c r="C436" s="210"/>
      <c r="D436" s="211" t="s">
        <v>84</v>
      </c>
      <c r="E436" s="223" t="s">
        <v>1005</v>
      </c>
      <c r="F436" s="223" t="s">
        <v>1006</v>
      </c>
      <c r="G436" s="210"/>
      <c r="H436" s="210"/>
      <c r="I436" s="213"/>
      <c r="J436" s="224">
        <f>BK436</f>
        <v>0</v>
      </c>
      <c r="K436" s="210"/>
      <c r="L436" s="215"/>
      <c r="M436" s="216"/>
      <c r="N436" s="217"/>
      <c r="O436" s="217"/>
      <c r="P436" s="218">
        <f>P437</f>
        <v>0</v>
      </c>
      <c r="Q436" s="217"/>
      <c r="R436" s="218">
        <f>R437</f>
        <v>0</v>
      </c>
      <c r="S436" s="217"/>
      <c r="T436" s="219">
        <f>T437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20" t="s">
        <v>305</v>
      </c>
      <c r="AT436" s="221" t="s">
        <v>84</v>
      </c>
      <c r="AU436" s="221" t="s">
        <v>93</v>
      </c>
      <c r="AY436" s="220" t="s">
        <v>264</v>
      </c>
      <c r="BK436" s="222">
        <f>BK437</f>
        <v>0</v>
      </c>
    </row>
    <row r="437" s="2" customFormat="1" ht="16.5" customHeight="1">
      <c r="A437" s="40"/>
      <c r="B437" s="41"/>
      <c r="C437" s="225" t="s">
        <v>1007</v>
      </c>
      <c r="D437" s="225" t="s">
        <v>266</v>
      </c>
      <c r="E437" s="226" t="s">
        <v>1008</v>
      </c>
      <c r="F437" s="227" t="s">
        <v>1009</v>
      </c>
      <c r="G437" s="228" t="s">
        <v>990</v>
      </c>
      <c r="H437" s="229">
        <v>1</v>
      </c>
      <c r="I437" s="230"/>
      <c r="J437" s="231">
        <f>ROUND(I437*H437,2)</f>
        <v>0</v>
      </c>
      <c r="K437" s="232"/>
      <c r="L437" s="46"/>
      <c r="M437" s="233" t="s">
        <v>1</v>
      </c>
      <c r="N437" s="234" t="s">
        <v>50</v>
      </c>
      <c r="O437" s="93"/>
      <c r="P437" s="235">
        <f>O437*H437</f>
        <v>0</v>
      </c>
      <c r="Q437" s="235">
        <v>0</v>
      </c>
      <c r="R437" s="235">
        <f>Q437*H437</f>
        <v>0</v>
      </c>
      <c r="S437" s="235">
        <v>0</v>
      </c>
      <c r="T437" s="23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7" t="s">
        <v>991</v>
      </c>
      <c r="AT437" s="237" t="s">
        <v>266</v>
      </c>
      <c r="AU437" s="237" t="s">
        <v>96</v>
      </c>
      <c r="AY437" s="18" t="s">
        <v>264</v>
      </c>
      <c r="BE437" s="238">
        <f>IF(N437="základní",J437,0)</f>
        <v>0</v>
      </c>
      <c r="BF437" s="238">
        <f>IF(N437="snížená",J437,0)</f>
        <v>0</v>
      </c>
      <c r="BG437" s="238">
        <f>IF(N437="zákl. přenesená",J437,0)</f>
        <v>0</v>
      </c>
      <c r="BH437" s="238">
        <f>IF(N437="sníž. přenesená",J437,0)</f>
        <v>0</v>
      </c>
      <c r="BI437" s="238">
        <f>IF(N437="nulová",J437,0)</f>
        <v>0</v>
      </c>
      <c r="BJ437" s="18" t="s">
        <v>93</v>
      </c>
      <c r="BK437" s="238">
        <f>ROUND(I437*H437,2)</f>
        <v>0</v>
      </c>
      <c r="BL437" s="18" t="s">
        <v>991</v>
      </c>
      <c r="BM437" s="237" t="s">
        <v>1010</v>
      </c>
    </row>
    <row r="438" s="12" customFormat="1" ht="22.8" customHeight="1">
      <c r="A438" s="12"/>
      <c r="B438" s="209"/>
      <c r="C438" s="210"/>
      <c r="D438" s="211" t="s">
        <v>84</v>
      </c>
      <c r="E438" s="223" t="s">
        <v>1011</v>
      </c>
      <c r="F438" s="223" t="s">
        <v>1012</v>
      </c>
      <c r="G438" s="210"/>
      <c r="H438" s="210"/>
      <c r="I438" s="213"/>
      <c r="J438" s="224">
        <f>BK438</f>
        <v>0</v>
      </c>
      <c r="K438" s="210"/>
      <c r="L438" s="215"/>
      <c r="M438" s="216"/>
      <c r="N438" s="217"/>
      <c r="O438" s="217"/>
      <c r="P438" s="218">
        <f>P439</f>
        <v>0</v>
      </c>
      <c r="Q438" s="217"/>
      <c r="R438" s="218">
        <f>R439</f>
        <v>0</v>
      </c>
      <c r="S438" s="217"/>
      <c r="T438" s="219">
        <f>T439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0" t="s">
        <v>305</v>
      </c>
      <c r="AT438" s="221" t="s">
        <v>84</v>
      </c>
      <c r="AU438" s="221" t="s">
        <v>93</v>
      </c>
      <c r="AY438" s="220" t="s">
        <v>264</v>
      </c>
      <c r="BK438" s="222">
        <f>BK439</f>
        <v>0</v>
      </c>
    </row>
    <row r="439" s="2" customFormat="1" ht="24.15" customHeight="1">
      <c r="A439" s="40"/>
      <c r="B439" s="41"/>
      <c r="C439" s="225" t="s">
        <v>1013</v>
      </c>
      <c r="D439" s="225" t="s">
        <v>266</v>
      </c>
      <c r="E439" s="226" t="s">
        <v>1014</v>
      </c>
      <c r="F439" s="227" t="s">
        <v>1015</v>
      </c>
      <c r="G439" s="228" t="s">
        <v>990</v>
      </c>
      <c r="H439" s="229">
        <v>1</v>
      </c>
      <c r="I439" s="230"/>
      <c r="J439" s="231">
        <f>ROUND(I439*H439,2)</f>
        <v>0</v>
      </c>
      <c r="K439" s="232"/>
      <c r="L439" s="46"/>
      <c r="M439" s="294" t="s">
        <v>1</v>
      </c>
      <c r="N439" s="295" t="s">
        <v>50</v>
      </c>
      <c r="O439" s="296"/>
      <c r="P439" s="297">
        <f>O439*H439</f>
        <v>0</v>
      </c>
      <c r="Q439" s="297">
        <v>0</v>
      </c>
      <c r="R439" s="297">
        <f>Q439*H439</f>
        <v>0</v>
      </c>
      <c r="S439" s="297">
        <v>0</v>
      </c>
      <c r="T439" s="29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7" t="s">
        <v>991</v>
      </c>
      <c r="AT439" s="237" t="s">
        <v>266</v>
      </c>
      <c r="AU439" s="237" t="s">
        <v>96</v>
      </c>
      <c r="AY439" s="18" t="s">
        <v>264</v>
      </c>
      <c r="BE439" s="238">
        <f>IF(N439="základní",J439,0)</f>
        <v>0</v>
      </c>
      <c r="BF439" s="238">
        <f>IF(N439="snížená",J439,0)</f>
        <v>0</v>
      </c>
      <c r="BG439" s="238">
        <f>IF(N439="zákl. přenesená",J439,0)</f>
        <v>0</v>
      </c>
      <c r="BH439" s="238">
        <f>IF(N439="sníž. přenesená",J439,0)</f>
        <v>0</v>
      </c>
      <c r="BI439" s="238">
        <f>IF(N439="nulová",J439,0)</f>
        <v>0</v>
      </c>
      <c r="BJ439" s="18" t="s">
        <v>93</v>
      </c>
      <c r="BK439" s="238">
        <f>ROUND(I439*H439,2)</f>
        <v>0</v>
      </c>
      <c r="BL439" s="18" t="s">
        <v>991</v>
      </c>
      <c r="BM439" s="237" t="s">
        <v>1016</v>
      </c>
    </row>
    <row r="440" s="2" customFormat="1" ht="6.96" customHeight="1">
      <c r="A440" s="40"/>
      <c r="B440" s="68"/>
      <c r="C440" s="69"/>
      <c r="D440" s="69"/>
      <c r="E440" s="69"/>
      <c r="F440" s="69"/>
      <c r="G440" s="69"/>
      <c r="H440" s="69"/>
      <c r="I440" s="69"/>
      <c r="J440" s="69"/>
      <c r="K440" s="69"/>
      <c r="L440" s="46"/>
      <c r="M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</sheetData>
  <sheetProtection sheet="1" autoFilter="0" formatColumns="0" formatRows="0" objects="1" scenarios="1" spinCount="100000" saltValue="tbd5S5Bs9KAqTEtzzuo+MOMml//i/8h96t9X1+s1iQVIBaLooU2SyPFbz57bY1yy/Ne8gb7VWyzfbXzBnL3mZQ==" hashValue="sKVhTpCYViTEI40dFd1MWK0551qh65tfeglMTMAHUuQ2sUNAsKPlySGGJ29KcBe/eAe2p9zK481vtQ9Ng4RCEw==" algorithmName="SHA-512" password="CC35"/>
  <autoFilter ref="C128:K439"/>
  <mergeCells count="9">
    <mergeCell ref="E7:H7"/>
    <mergeCell ref="E9:H9"/>
    <mergeCell ref="E18:H18"/>
    <mergeCell ref="E27:H27"/>
    <mergeCell ref="E84:H84"/>
    <mergeCell ref="E86:H86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138" t="s">
        <v>1017</v>
      </c>
      <c r="BA2" s="138" t="s">
        <v>1</v>
      </c>
      <c r="BB2" s="138" t="s">
        <v>1</v>
      </c>
      <c r="BC2" s="138" t="s">
        <v>1018</v>
      </c>
      <c r="BD2" s="13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96</v>
      </c>
      <c r="AZ3" s="138" t="s">
        <v>1019</v>
      </c>
      <c r="BA3" s="138" t="s">
        <v>1</v>
      </c>
      <c r="BB3" s="138" t="s">
        <v>1</v>
      </c>
      <c r="BC3" s="138" t="s">
        <v>1018</v>
      </c>
      <c r="BD3" s="138" t="s">
        <v>96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  <c r="AZ4" s="138" t="s">
        <v>1020</v>
      </c>
      <c r="BA4" s="138" t="s">
        <v>1</v>
      </c>
      <c r="BB4" s="138" t="s">
        <v>1</v>
      </c>
      <c r="BC4" s="138" t="s">
        <v>8</v>
      </c>
      <c r="BD4" s="138" t="s">
        <v>96</v>
      </c>
    </row>
    <row r="5" s="1" customFormat="1" ht="6.96" customHeight="1">
      <c r="B5" s="21"/>
      <c r="L5" s="21"/>
      <c r="AZ5" s="138" t="s">
        <v>1021</v>
      </c>
      <c r="BA5" s="138" t="s">
        <v>1</v>
      </c>
      <c r="BB5" s="138" t="s">
        <v>1</v>
      </c>
      <c r="BC5" s="138" t="s">
        <v>8</v>
      </c>
      <c r="BD5" s="138" t="s">
        <v>96</v>
      </c>
    </row>
    <row r="6" s="1" customFormat="1" ht="12" customHeight="1">
      <c r="B6" s="21"/>
      <c r="D6" s="143" t="s">
        <v>16</v>
      </c>
      <c r="L6" s="21"/>
      <c r="AZ6" s="138" t="s">
        <v>1022</v>
      </c>
      <c r="BA6" s="138" t="s">
        <v>1</v>
      </c>
      <c r="BB6" s="138" t="s">
        <v>1</v>
      </c>
      <c r="BC6" s="138" t="s">
        <v>1023</v>
      </c>
      <c r="BD6" s="138" t="s">
        <v>96</v>
      </c>
    </row>
    <row r="7" s="1" customFormat="1" ht="16.5" customHeight="1">
      <c r="B7" s="21"/>
      <c r="E7" s="144" t="str">
        <f>'Rekapitulace stavby'!K6</f>
        <v>Bakov nad Jizerou, oprava vodovodu a kanalizace</v>
      </c>
      <c r="F7" s="143"/>
      <c r="G7" s="143"/>
      <c r="H7" s="143"/>
      <c r="L7" s="21"/>
      <c r="AZ7" s="138" t="s">
        <v>1024</v>
      </c>
      <c r="BA7" s="138" t="s">
        <v>1</v>
      </c>
      <c r="BB7" s="138" t="s">
        <v>1</v>
      </c>
      <c r="BC7" s="138" t="s">
        <v>1023</v>
      </c>
      <c r="BD7" s="138" t="s">
        <v>96</v>
      </c>
    </row>
    <row r="8" s="2" customFormat="1" ht="12" customHeight="1">
      <c r="A8" s="40"/>
      <c r="B8" s="46"/>
      <c r="C8" s="40"/>
      <c r="D8" s="143" t="s">
        <v>132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8" t="s">
        <v>1025</v>
      </c>
      <c r="BA8" s="138" t="s">
        <v>1</v>
      </c>
      <c r="BB8" s="138" t="s">
        <v>1</v>
      </c>
      <c r="BC8" s="138" t="s">
        <v>1026</v>
      </c>
      <c r="BD8" s="138" t="s">
        <v>96</v>
      </c>
    </row>
    <row r="9" s="2" customFormat="1" ht="16.5" customHeight="1">
      <c r="A9" s="40"/>
      <c r="B9" s="46"/>
      <c r="C9" s="40"/>
      <c r="D9" s="40"/>
      <c r="E9" s="145" t="s">
        <v>1027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8" t="s">
        <v>1028</v>
      </c>
      <c r="BA9" s="138" t="s">
        <v>1</v>
      </c>
      <c r="BB9" s="138" t="s">
        <v>1</v>
      </c>
      <c r="BC9" s="138" t="s">
        <v>1029</v>
      </c>
      <c r="BD9" s="138" t="s">
        <v>96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8" t="s">
        <v>1030</v>
      </c>
      <c r="BA10" s="138" t="s">
        <v>1</v>
      </c>
      <c r="BB10" s="138" t="s">
        <v>1</v>
      </c>
      <c r="BC10" s="138" t="s">
        <v>1031</v>
      </c>
      <c r="BD10" s="138" t="s">
        <v>96</v>
      </c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95</v>
      </c>
      <c r="G11" s="40"/>
      <c r="H11" s="40"/>
      <c r="I11" s="143" t="s">
        <v>20</v>
      </c>
      <c r="J11" s="146" t="s">
        <v>139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8" t="s">
        <v>1032</v>
      </c>
      <c r="BA11" s="138" t="s">
        <v>1</v>
      </c>
      <c r="BB11" s="138" t="s">
        <v>1</v>
      </c>
      <c r="BC11" s="138" t="s">
        <v>1033</v>
      </c>
      <c r="BD11" s="138" t="s">
        <v>96</v>
      </c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5. 8. 2022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8" t="s">
        <v>1034</v>
      </c>
      <c r="BA12" s="138" t="s">
        <v>1</v>
      </c>
      <c r="BB12" s="138" t="s">
        <v>1</v>
      </c>
      <c r="BC12" s="138" t="s">
        <v>1031</v>
      </c>
      <c r="BD12" s="138" t="s">
        <v>96</v>
      </c>
    </row>
    <row r="13" s="2" customFormat="1" ht="21.84" customHeight="1">
      <c r="A13" s="40"/>
      <c r="B13" s="46"/>
      <c r="C13" s="40"/>
      <c r="D13" s="148" t="s">
        <v>26</v>
      </c>
      <c r="E13" s="40"/>
      <c r="F13" s="149" t="s">
        <v>27</v>
      </c>
      <c r="G13" s="40"/>
      <c r="H13" s="40"/>
      <c r="I13" s="148" t="s">
        <v>28</v>
      </c>
      <c r="J13" s="149" t="s">
        <v>144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8" t="s">
        <v>165</v>
      </c>
      <c r="BA13" s="138" t="s">
        <v>1</v>
      </c>
      <c r="BB13" s="138" t="s">
        <v>1</v>
      </c>
      <c r="BC13" s="138" t="s">
        <v>1035</v>
      </c>
      <c r="BD13" s="138" t="s">
        <v>96</v>
      </c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8" t="s">
        <v>168</v>
      </c>
      <c r="BA14" s="138" t="s">
        <v>1</v>
      </c>
      <c r="BB14" s="138" t="s">
        <v>1</v>
      </c>
      <c r="BC14" s="138" t="s">
        <v>1036</v>
      </c>
      <c r="BD14" s="138" t="s">
        <v>96</v>
      </c>
    </row>
    <row r="15" s="2" customFormat="1" ht="18" customHeight="1">
      <c r="A15" s="40"/>
      <c r="B15" s="46"/>
      <c r="C15" s="40"/>
      <c r="D15" s="40"/>
      <c r="E15" s="146" t="s">
        <v>33</v>
      </c>
      <c r="F15" s="40"/>
      <c r="G15" s="40"/>
      <c r="H15" s="40"/>
      <c r="I15" s="143" t="s">
        <v>34</v>
      </c>
      <c r="J15" s="146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8" t="s">
        <v>170</v>
      </c>
      <c r="BA15" s="138" t="s">
        <v>1</v>
      </c>
      <c r="BB15" s="138" t="s">
        <v>1</v>
      </c>
      <c r="BC15" s="138" t="s">
        <v>1037</v>
      </c>
      <c r="BD15" s="138" t="s">
        <v>96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8" t="s">
        <v>176</v>
      </c>
      <c r="BA16" s="138" t="s">
        <v>1</v>
      </c>
      <c r="BB16" s="138" t="s">
        <v>1</v>
      </c>
      <c r="BC16" s="138" t="s">
        <v>1038</v>
      </c>
      <c r="BD16" s="138" t="s">
        <v>96</v>
      </c>
    </row>
    <row r="17" s="2" customFormat="1" ht="12" customHeight="1">
      <c r="A17" s="40"/>
      <c r="B17" s="46"/>
      <c r="C17" s="40"/>
      <c r="D17" s="143" t="s">
        <v>36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8" t="s">
        <v>187</v>
      </c>
      <c r="BA17" s="138" t="s">
        <v>1</v>
      </c>
      <c r="BB17" s="138" t="s">
        <v>1</v>
      </c>
      <c r="BC17" s="138" t="s">
        <v>1039</v>
      </c>
      <c r="BD17" s="138" t="s">
        <v>96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8" t="s">
        <v>178</v>
      </c>
      <c r="BA18" s="138" t="s">
        <v>1</v>
      </c>
      <c r="BB18" s="138" t="s">
        <v>1</v>
      </c>
      <c r="BC18" s="138" t="s">
        <v>85</v>
      </c>
      <c r="BD18" s="138" t="s">
        <v>96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8" t="s">
        <v>180</v>
      </c>
      <c r="BA19" s="138" t="s">
        <v>1</v>
      </c>
      <c r="BB19" s="138" t="s">
        <v>1</v>
      </c>
      <c r="BC19" s="138" t="s">
        <v>1038</v>
      </c>
      <c r="BD19" s="138" t="s">
        <v>96</v>
      </c>
    </row>
    <row r="20" s="2" customFormat="1" ht="12" customHeight="1">
      <c r="A20" s="40"/>
      <c r="B20" s="46"/>
      <c r="C20" s="40"/>
      <c r="D20" s="143" t="s">
        <v>38</v>
      </c>
      <c r="E20" s="40"/>
      <c r="F20" s="40"/>
      <c r="G20" s="40"/>
      <c r="H20" s="40"/>
      <c r="I20" s="143" t="s">
        <v>31</v>
      </c>
      <c r="J20" s="146" t="s">
        <v>39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8" t="s">
        <v>182</v>
      </c>
      <c r="BA20" s="138" t="s">
        <v>1</v>
      </c>
      <c r="BB20" s="138" t="s">
        <v>1</v>
      </c>
      <c r="BC20" s="138" t="s">
        <v>1040</v>
      </c>
      <c r="BD20" s="138" t="s">
        <v>96</v>
      </c>
    </row>
    <row r="21" s="2" customFormat="1" ht="18" customHeight="1">
      <c r="A21" s="40"/>
      <c r="B21" s="46"/>
      <c r="C21" s="40"/>
      <c r="D21" s="40"/>
      <c r="E21" s="146" t="s">
        <v>40</v>
      </c>
      <c r="F21" s="40"/>
      <c r="G21" s="40"/>
      <c r="H21" s="40"/>
      <c r="I21" s="143" t="s">
        <v>34</v>
      </c>
      <c r="J21" s="146" t="s">
        <v>41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8" t="s">
        <v>184</v>
      </c>
      <c r="BA21" s="138" t="s">
        <v>1</v>
      </c>
      <c r="BB21" s="138" t="s">
        <v>1</v>
      </c>
      <c r="BC21" s="138" t="s">
        <v>1040</v>
      </c>
      <c r="BD21" s="138" t="s">
        <v>96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8" t="s">
        <v>185</v>
      </c>
      <c r="BA22" s="138" t="s">
        <v>1</v>
      </c>
      <c r="BB22" s="138" t="s">
        <v>1</v>
      </c>
      <c r="BC22" s="138" t="s">
        <v>1041</v>
      </c>
      <c r="BD22" s="138" t="s">
        <v>96</v>
      </c>
    </row>
    <row r="23" s="2" customFormat="1" ht="12" customHeight="1">
      <c r="A23" s="40"/>
      <c r="B23" s="46"/>
      <c r="C23" s="40"/>
      <c r="D23" s="143" t="s">
        <v>43</v>
      </c>
      <c r="E23" s="40"/>
      <c r="F23" s="40"/>
      <c r="G23" s="40"/>
      <c r="H23" s="40"/>
      <c r="I23" s="143" t="s">
        <v>31</v>
      </c>
      <c r="J23" s="146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8" t="s">
        <v>189</v>
      </c>
      <c r="BA23" s="138" t="s">
        <v>1</v>
      </c>
      <c r="BB23" s="138" t="s">
        <v>1</v>
      </c>
      <c r="BC23" s="138" t="s">
        <v>85</v>
      </c>
      <c r="BD23" s="138" t="s">
        <v>96</v>
      </c>
    </row>
    <row r="24" s="2" customFormat="1" ht="18" customHeight="1">
      <c r="A24" s="40"/>
      <c r="B24" s="46"/>
      <c r="C24" s="40"/>
      <c r="D24" s="40"/>
      <c r="E24" s="146" t="s">
        <v>40</v>
      </c>
      <c r="F24" s="40"/>
      <c r="G24" s="40"/>
      <c r="H24" s="40"/>
      <c r="I24" s="143" t="s">
        <v>34</v>
      </c>
      <c r="J24" s="146" t="s">
        <v>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8" t="s">
        <v>191</v>
      </c>
      <c r="BA24" s="138" t="s">
        <v>1</v>
      </c>
      <c r="BB24" s="138" t="s">
        <v>1</v>
      </c>
      <c r="BC24" s="138" t="s">
        <v>1042</v>
      </c>
      <c r="BD24" s="138" t="s">
        <v>96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8" t="s">
        <v>193</v>
      </c>
      <c r="BA25" s="138" t="s">
        <v>1</v>
      </c>
      <c r="BB25" s="138" t="s">
        <v>1</v>
      </c>
      <c r="BC25" s="138" t="s">
        <v>1042</v>
      </c>
      <c r="BD25" s="138" t="s">
        <v>96</v>
      </c>
    </row>
    <row r="26" s="2" customFormat="1" ht="12" customHeight="1">
      <c r="A26" s="40"/>
      <c r="B26" s="46"/>
      <c r="C26" s="40"/>
      <c r="D26" s="143" t="s">
        <v>44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8" t="s">
        <v>194</v>
      </c>
      <c r="BA26" s="138" t="s">
        <v>1</v>
      </c>
      <c r="BB26" s="138" t="s">
        <v>1</v>
      </c>
      <c r="BC26" s="138" t="s">
        <v>1043</v>
      </c>
      <c r="BD26" s="138" t="s">
        <v>96</v>
      </c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Z27" s="154" t="s">
        <v>196</v>
      </c>
      <c r="BA27" s="154" t="s">
        <v>1</v>
      </c>
      <c r="BB27" s="154" t="s">
        <v>1</v>
      </c>
      <c r="BC27" s="154" t="s">
        <v>1044</v>
      </c>
      <c r="BD27" s="154" t="s">
        <v>96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38" t="s">
        <v>198</v>
      </c>
      <c r="BA28" s="138" t="s">
        <v>1</v>
      </c>
      <c r="BB28" s="138" t="s">
        <v>1</v>
      </c>
      <c r="BC28" s="138" t="s">
        <v>1045</v>
      </c>
      <c r="BD28" s="138" t="s">
        <v>96</v>
      </c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38" t="s">
        <v>217</v>
      </c>
      <c r="BA29" s="138" t="s">
        <v>1</v>
      </c>
      <c r="BB29" s="138" t="s">
        <v>1</v>
      </c>
      <c r="BC29" s="138" t="s">
        <v>1046</v>
      </c>
      <c r="BD29" s="138" t="s">
        <v>96</v>
      </c>
    </row>
    <row r="30" s="2" customFormat="1" ht="25.44" customHeight="1">
      <c r="A30" s="40"/>
      <c r="B30" s="46"/>
      <c r="C30" s="40"/>
      <c r="D30" s="156" t="s">
        <v>45</v>
      </c>
      <c r="E30" s="40"/>
      <c r="F30" s="40"/>
      <c r="G30" s="40"/>
      <c r="H30" s="40"/>
      <c r="I30" s="40"/>
      <c r="J30" s="157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38" t="s">
        <v>219</v>
      </c>
      <c r="BA30" s="138" t="s">
        <v>1</v>
      </c>
      <c r="BB30" s="138" t="s">
        <v>1</v>
      </c>
      <c r="BC30" s="138" t="s">
        <v>1047</v>
      </c>
      <c r="BD30" s="138" t="s">
        <v>96</v>
      </c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38" t="s">
        <v>221</v>
      </c>
      <c r="BA31" s="138" t="s">
        <v>1</v>
      </c>
      <c r="BB31" s="138" t="s">
        <v>1</v>
      </c>
      <c r="BC31" s="138" t="s">
        <v>1047</v>
      </c>
      <c r="BD31" s="138" t="s">
        <v>96</v>
      </c>
    </row>
    <row r="32" s="2" customFormat="1" ht="14.4" customHeight="1">
      <c r="A32" s="40"/>
      <c r="B32" s="46"/>
      <c r="C32" s="40"/>
      <c r="D32" s="40"/>
      <c r="E32" s="40"/>
      <c r="F32" s="158" t="s">
        <v>47</v>
      </c>
      <c r="G32" s="40"/>
      <c r="H32" s="40"/>
      <c r="I32" s="158" t="s">
        <v>46</v>
      </c>
      <c r="J32" s="158" t="s">
        <v>48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38" t="s">
        <v>204</v>
      </c>
      <c r="BA32" s="138" t="s">
        <v>1</v>
      </c>
      <c r="BB32" s="138" t="s">
        <v>1</v>
      </c>
      <c r="BC32" s="138" t="s">
        <v>1048</v>
      </c>
      <c r="BD32" s="138" t="s">
        <v>96</v>
      </c>
    </row>
    <row r="33" s="2" customFormat="1" ht="14.4" customHeight="1">
      <c r="A33" s="40"/>
      <c r="B33" s="46"/>
      <c r="C33" s="40"/>
      <c r="D33" s="159" t="s">
        <v>49</v>
      </c>
      <c r="E33" s="143" t="s">
        <v>50</v>
      </c>
      <c r="F33" s="160">
        <f>ROUND((SUM(BE128:BE320)),  2)</f>
        <v>0</v>
      </c>
      <c r="G33" s="40"/>
      <c r="H33" s="40"/>
      <c r="I33" s="161">
        <v>0.20999999999999999</v>
      </c>
      <c r="J33" s="160">
        <f>ROUND(((SUM(BE128:BE320))*I33),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38" t="s">
        <v>208</v>
      </c>
      <c r="BA33" s="138" t="s">
        <v>1</v>
      </c>
      <c r="BB33" s="138" t="s">
        <v>1</v>
      </c>
      <c r="BC33" s="138" t="s">
        <v>1049</v>
      </c>
      <c r="BD33" s="138" t="s">
        <v>96</v>
      </c>
    </row>
    <row r="34" s="2" customFormat="1" ht="14.4" customHeight="1">
      <c r="A34" s="40"/>
      <c r="B34" s="46"/>
      <c r="C34" s="40"/>
      <c r="D34" s="40"/>
      <c r="E34" s="143" t="s">
        <v>51</v>
      </c>
      <c r="F34" s="160">
        <f>ROUND((SUM(BF128:BF320)),  2)</f>
        <v>0</v>
      </c>
      <c r="G34" s="40"/>
      <c r="H34" s="40"/>
      <c r="I34" s="161">
        <v>0.14999999999999999</v>
      </c>
      <c r="J34" s="160">
        <f>ROUND(((SUM(BF128:BF320))*I34),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38" t="s">
        <v>210</v>
      </c>
      <c r="BA34" s="138" t="s">
        <v>1</v>
      </c>
      <c r="BB34" s="138" t="s">
        <v>1</v>
      </c>
      <c r="BC34" s="138" t="s">
        <v>1050</v>
      </c>
      <c r="BD34" s="138" t="s">
        <v>96</v>
      </c>
    </row>
    <row r="35" hidden="1" s="2" customFormat="1" ht="14.4" customHeight="1">
      <c r="A35" s="40"/>
      <c r="B35" s="46"/>
      <c r="C35" s="40"/>
      <c r="D35" s="40"/>
      <c r="E35" s="143" t="s">
        <v>52</v>
      </c>
      <c r="F35" s="160">
        <f>ROUND((SUM(BG128:BG320)),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38" t="s">
        <v>1051</v>
      </c>
      <c r="BA35" s="138" t="s">
        <v>1</v>
      </c>
      <c r="BB35" s="138" t="s">
        <v>1</v>
      </c>
      <c r="BC35" s="138" t="s">
        <v>1052</v>
      </c>
      <c r="BD35" s="138" t="s">
        <v>96</v>
      </c>
    </row>
    <row r="36" hidden="1" s="2" customFormat="1" ht="14.4" customHeight="1">
      <c r="A36" s="40"/>
      <c r="B36" s="46"/>
      <c r="C36" s="40"/>
      <c r="D36" s="40"/>
      <c r="E36" s="143" t="s">
        <v>53</v>
      </c>
      <c r="F36" s="160">
        <f>ROUND((SUM(BH128:BH320)),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38" t="s">
        <v>1053</v>
      </c>
      <c r="BA36" s="138" t="s">
        <v>1</v>
      </c>
      <c r="BB36" s="138" t="s">
        <v>1</v>
      </c>
      <c r="BC36" s="138" t="s">
        <v>8</v>
      </c>
      <c r="BD36" s="138" t="s">
        <v>96</v>
      </c>
    </row>
    <row r="37" hidden="1" s="2" customFormat="1" ht="14.4" customHeight="1">
      <c r="A37" s="40"/>
      <c r="B37" s="46"/>
      <c r="C37" s="40"/>
      <c r="D37" s="40"/>
      <c r="E37" s="143" t="s">
        <v>54</v>
      </c>
      <c r="F37" s="160">
        <f>ROUND((SUM(BI128:BI320)),  2)</f>
        <v>0</v>
      </c>
      <c r="G37" s="40"/>
      <c r="H37" s="40"/>
      <c r="I37" s="161">
        <v>0</v>
      </c>
      <c r="J37" s="16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38" t="s">
        <v>1054</v>
      </c>
      <c r="BA37" s="138" t="s">
        <v>1</v>
      </c>
      <c r="BB37" s="138" t="s">
        <v>1</v>
      </c>
      <c r="BC37" s="138" t="s">
        <v>1055</v>
      </c>
      <c r="BD37" s="138" t="s">
        <v>96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38" t="s">
        <v>202</v>
      </c>
      <c r="BA38" s="138" t="s">
        <v>1</v>
      </c>
      <c r="BB38" s="138" t="s">
        <v>1</v>
      </c>
      <c r="BC38" s="138" t="s">
        <v>1056</v>
      </c>
      <c r="BD38" s="138" t="s">
        <v>96</v>
      </c>
    </row>
    <row r="39" s="2" customFormat="1" ht="25.44" customHeight="1">
      <c r="A39" s="40"/>
      <c r="B39" s="46"/>
      <c r="C39" s="162"/>
      <c r="D39" s="163" t="s">
        <v>55</v>
      </c>
      <c r="E39" s="164"/>
      <c r="F39" s="164"/>
      <c r="G39" s="165" t="s">
        <v>56</v>
      </c>
      <c r="H39" s="166" t="s">
        <v>57</v>
      </c>
      <c r="I39" s="164"/>
      <c r="J39" s="167">
        <f>SUM(J30:J37)</f>
        <v>0</v>
      </c>
      <c r="K39" s="168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2" customFormat="1" ht="14.4" customHeight="1">
      <c r="B49" s="65"/>
      <c r="D49" s="169" t="s">
        <v>58</v>
      </c>
      <c r="E49" s="170"/>
      <c r="F49" s="170"/>
      <c r="G49" s="169" t="s">
        <v>59</v>
      </c>
      <c r="H49" s="170"/>
      <c r="I49" s="170"/>
      <c r="J49" s="170"/>
      <c r="K49" s="170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71" t="s">
        <v>60</v>
      </c>
      <c r="E60" s="172"/>
      <c r="F60" s="173" t="s">
        <v>61</v>
      </c>
      <c r="G60" s="171" t="s">
        <v>60</v>
      </c>
      <c r="H60" s="172"/>
      <c r="I60" s="172"/>
      <c r="J60" s="174" t="s">
        <v>61</v>
      </c>
      <c r="K60" s="172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69" t="s">
        <v>62</v>
      </c>
      <c r="E64" s="175"/>
      <c r="F64" s="175"/>
      <c r="G64" s="169" t="s">
        <v>63</v>
      </c>
      <c r="H64" s="175"/>
      <c r="I64" s="175"/>
      <c r="J64" s="175"/>
      <c r="K64" s="175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71" t="s">
        <v>60</v>
      </c>
      <c r="E75" s="172"/>
      <c r="F75" s="173" t="s">
        <v>61</v>
      </c>
      <c r="G75" s="171" t="s">
        <v>60</v>
      </c>
      <c r="H75" s="172"/>
      <c r="I75" s="172"/>
      <c r="J75" s="174" t="s">
        <v>61</v>
      </c>
      <c r="K75" s="172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78"/>
      <c r="C80" s="179"/>
      <c r="D80" s="179"/>
      <c r="E80" s="179"/>
      <c r="F80" s="179"/>
      <c r="G80" s="179"/>
      <c r="H80" s="179"/>
      <c r="I80" s="179"/>
      <c r="J80" s="179"/>
      <c r="K80" s="179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230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0" t="str">
        <f>E7</f>
        <v>Bakov nad Jizerou, oprava vodovodu a kanalizace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132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2125-2 - IO 02.1-Vodovodní řad B-Havlíčkova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Bakov nad Jizerou</v>
      </c>
      <c r="G88" s="42"/>
      <c r="H88" s="42"/>
      <c r="I88" s="33" t="s">
        <v>24</v>
      </c>
      <c r="J88" s="81" t="str">
        <f>IF(J12="","",J12)</f>
        <v>5. 8. 2022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Vodovody a kanalizace Mladá Boleslav, a.s.</v>
      </c>
      <c r="G90" s="42"/>
      <c r="H90" s="42"/>
      <c r="I90" s="33" t="s">
        <v>38</v>
      </c>
      <c r="J90" s="38" t="str">
        <f>E21</f>
        <v>Ing. Petr Čepický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43</v>
      </c>
      <c r="J91" s="38" t="str">
        <f>E24</f>
        <v>Ing. Petr Čepický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81" t="s">
        <v>231</v>
      </c>
      <c r="D93" s="182"/>
      <c r="E93" s="182"/>
      <c r="F93" s="182"/>
      <c r="G93" s="182"/>
      <c r="H93" s="182"/>
      <c r="I93" s="182"/>
      <c r="J93" s="183" t="s">
        <v>232</v>
      </c>
      <c r="K93" s="18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84" t="s">
        <v>233</v>
      </c>
      <c r="D95" s="42"/>
      <c r="E95" s="42"/>
      <c r="F95" s="42"/>
      <c r="G95" s="42"/>
      <c r="H95" s="42"/>
      <c r="I95" s="42"/>
      <c r="J95" s="112">
        <f>J128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234</v>
      </c>
    </row>
    <row r="96" s="9" customFormat="1" ht="24.96" customHeight="1">
      <c r="A96" s="9"/>
      <c r="B96" s="185"/>
      <c r="C96" s="186"/>
      <c r="D96" s="187" t="s">
        <v>235</v>
      </c>
      <c r="E96" s="188"/>
      <c r="F96" s="188"/>
      <c r="G96" s="188"/>
      <c r="H96" s="188"/>
      <c r="I96" s="188"/>
      <c r="J96" s="189">
        <f>J129</f>
        <v>0</v>
      </c>
      <c r="K96" s="186"/>
      <c r="L96" s="19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91"/>
      <c r="C97" s="192"/>
      <c r="D97" s="193" t="s">
        <v>236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1"/>
      <c r="C98" s="192"/>
      <c r="D98" s="193" t="s">
        <v>237</v>
      </c>
      <c r="E98" s="194"/>
      <c r="F98" s="194"/>
      <c r="G98" s="194"/>
      <c r="H98" s="194"/>
      <c r="I98" s="194"/>
      <c r="J98" s="195">
        <f>J215</f>
        <v>0</v>
      </c>
      <c r="K98" s="192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92"/>
      <c r="D99" s="193" t="s">
        <v>238</v>
      </c>
      <c r="E99" s="194"/>
      <c r="F99" s="194"/>
      <c r="G99" s="194"/>
      <c r="H99" s="194"/>
      <c r="I99" s="194"/>
      <c r="J99" s="195">
        <f>J218</f>
        <v>0</v>
      </c>
      <c r="K99" s="192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92"/>
      <c r="D100" s="193" t="s">
        <v>240</v>
      </c>
      <c r="E100" s="194"/>
      <c r="F100" s="194"/>
      <c r="G100" s="194"/>
      <c r="H100" s="194"/>
      <c r="I100" s="194"/>
      <c r="J100" s="195">
        <f>J235</f>
        <v>0</v>
      </c>
      <c r="K100" s="192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92"/>
      <c r="D101" s="193" t="s">
        <v>241</v>
      </c>
      <c r="E101" s="194"/>
      <c r="F101" s="194"/>
      <c r="G101" s="194"/>
      <c r="H101" s="194"/>
      <c r="I101" s="194"/>
      <c r="J101" s="195">
        <f>J272</f>
        <v>0</v>
      </c>
      <c r="K101" s="192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1"/>
      <c r="C102" s="192"/>
      <c r="D102" s="193" t="s">
        <v>242</v>
      </c>
      <c r="E102" s="194"/>
      <c r="F102" s="194"/>
      <c r="G102" s="194"/>
      <c r="H102" s="194"/>
      <c r="I102" s="194"/>
      <c r="J102" s="195">
        <f>J281</f>
        <v>0</v>
      </c>
      <c r="K102" s="192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92"/>
      <c r="D103" s="193" t="s">
        <v>243</v>
      </c>
      <c r="E103" s="194"/>
      <c r="F103" s="194"/>
      <c r="G103" s="194"/>
      <c r="H103" s="194"/>
      <c r="I103" s="194"/>
      <c r="J103" s="195">
        <f>J296</f>
        <v>0</v>
      </c>
      <c r="K103" s="192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92"/>
      <c r="D104" s="193" t="s">
        <v>244</v>
      </c>
      <c r="E104" s="194"/>
      <c r="F104" s="194"/>
      <c r="G104" s="194"/>
      <c r="H104" s="194"/>
      <c r="I104" s="194"/>
      <c r="J104" s="195">
        <f>J306</f>
        <v>0</v>
      </c>
      <c r="K104" s="192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5"/>
      <c r="C105" s="186"/>
      <c r="D105" s="187" t="s">
        <v>245</v>
      </c>
      <c r="E105" s="188"/>
      <c r="F105" s="188"/>
      <c r="G105" s="188"/>
      <c r="H105" s="188"/>
      <c r="I105" s="188"/>
      <c r="J105" s="189">
        <f>J311</f>
        <v>0</v>
      </c>
      <c r="K105" s="186"/>
      <c r="L105" s="19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1"/>
      <c r="C106" s="192"/>
      <c r="D106" s="193" t="s">
        <v>246</v>
      </c>
      <c r="E106" s="194"/>
      <c r="F106" s="194"/>
      <c r="G106" s="194"/>
      <c r="H106" s="194"/>
      <c r="I106" s="194"/>
      <c r="J106" s="195">
        <f>J312</f>
        <v>0</v>
      </c>
      <c r="K106" s="192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1"/>
      <c r="C107" s="192"/>
      <c r="D107" s="193" t="s">
        <v>247</v>
      </c>
      <c r="E107" s="194"/>
      <c r="F107" s="194"/>
      <c r="G107" s="194"/>
      <c r="H107" s="194"/>
      <c r="I107" s="194"/>
      <c r="J107" s="195">
        <f>J317</f>
        <v>0</v>
      </c>
      <c r="K107" s="192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1"/>
      <c r="C108" s="192"/>
      <c r="D108" s="193" t="s">
        <v>248</v>
      </c>
      <c r="E108" s="194"/>
      <c r="F108" s="194"/>
      <c r="G108" s="194"/>
      <c r="H108" s="194"/>
      <c r="I108" s="194"/>
      <c r="J108" s="195">
        <f>J319</f>
        <v>0</v>
      </c>
      <c r="K108" s="192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249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0" t="str">
        <f>E7</f>
        <v>Bakov nad Jizerou, oprava vodovodu a kanalizace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132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2125-2 - IO 02.1-Vodovodní řad B-Havlíčkova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Bakov nad Jizerou</v>
      </c>
      <c r="G122" s="42"/>
      <c r="H122" s="42"/>
      <c r="I122" s="33" t="s">
        <v>24</v>
      </c>
      <c r="J122" s="81" t="str">
        <f>IF(J12="","",J12)</f>
        <v>5. 8. 2022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30</v>
      </c>
      <c r="D124" s="42"/>
      <c r="E124" s="42"/>
      <c r="F124" s="28" t="str">
        <f>E15</f>
        <v>Vodovody a kanalizace Mladá Boleslav, a.s.</v>
      </c>
      <c r="G124" s="42"/>
      <c r="H124" s="42"/>
      <c r="I124" s="33" t="s">
        <v>38</v>
      </c>
      <c r="J124" s="38" t="str">
        <f>E21</f>
        <v>Ing. Petr Čepický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36</v>
      </c>
      <c r="D125" s="42"/>
      <c r="E125" s="42"/>
      <c r="F125" s="28" t="str">
        <f>IF(E18="","",E18)</f>
        <v>Vyplň údaj</v>
      </c>
      <c r="G125" s="42"/>
      <c r="H125" s="42"/>
      <c r="I125" s="33" t="s">
        <v>43</v>
      </c>
      <c r="J125" s="38" t="str">
        <f>E24</f>
        <v>Ing. Petr Čepický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197"/>
      <c r="B127" s="198"/>
      <c r="C127" s="199" t="s">
        <v>250</v>
      </c>
      <c r="D127" s="200" t="s">
        <v>70</v>
      </c>
      <c r="E127" s="200" t="s">
        <v>66</v>
      </c>
      <c r="F127" s="200" t="s">
        <v>67</v>
      </c>
      <c r="G127" s="200" t="s">
        <v>251</v>
      </c>
      <c r="H127" s="200" t="s">
        <v>252</v>
      </c>
      <c r="I127" s="200" t="s">
        <v>253</v>
      </c>
      <c r="J127" s="201" t="s">
        <v>232</v>
      </c>
      <c r="K127" s="202" t="s">
        <v>254</v>
      </c>
      <c r="L127" s="203"/>
      <c r="M127" s="102" t="s">
        <v>1</v>
      </c>
      <c r="N127" s="103" t="s">
        <v>49</v>
      </c>
      <c r="O127" s="103" t="s">
        <v>255</v>
      </c>
      <c r="P127" s="103" t="s">
        <v>256</v>
      </c>
      <c r="Q127" s="103" t="s">
        <v>257</v>
      </c>
      <c r="R127" s="103" t="s">
        <v>258</v>
      </c>
      <c r="S127" s="103" t="s">
        <v>259</v>
      </c>
      <c r="T127" s="104" t="s">
        <v>260</v>
      </c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</row>
    <row r="128" s="2" customFormat="1" ht="22.8" customHeight="1">
      <c r="A128" s="40"/>
      <c r="B128" s="41"/>
      <c r="C128" s="109" t="s">
        <v>261</v>
      </c>
      <c r="D128" s="42"/>
      <c r="E128" s="42"/>
      <c r="F128" s="42"/>
      <c r="G128" s="42"/>
      <c r="H128" s="42"/>
      <c r="I128" s="42"/>
      <c r="J128" s="204">
        <f>BK128</f>
        <v>0</v>
      </c>
      <c r="K128" s="42"/>
      <c r="L128" s="46"/>
      <c r="M128" s="105"/>
      <c r="N128" s="205"/>
      <c r="O128" s="106"/>
      <c r="P128" s="206">
        <f>P129+P311</f>
        <v>0</v>
      </c>
      <c r="Q128" s="106"/>
      <c r="R128" s="206">
        <f>R129+R311</f>
        <v>301.51916004999998</v>
      </c>
      <c r="S128" s="106"/>
      <c r="T128" s="207">
        <f>T129+T311</f>
        <v>133.70599999999999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84</v>
      </c>
      <c r="AU128" s="18" t="s">
        <v>234</v>
      </c>
      <c r="BK128" s="208">
        <f>BK129+BK311</f>
        <v>0</v>
      </c>
    </row>
    <row r="129" s="12" customFormat="1" ht="25.92" customHeight="1">
      <c r="A129" s="12"/>
      <c r="B129" s="209"/>
      <c r="C129" s="210"/>
      <c r="D129" s="211" t="s">
        <v>84</v>
      </c>
      <c r="E129" s="212" t="s">
        <v>262</v>
      </c>
      <c r="F129" s="212" t="s">
        <v>263</v>
      </c>
      <c r="G129" s="210"/>
      <c r="H129" s="210"/>
      <c r="I129" s="213"/>
      <c r="J129" s="214">
        <f>BK129</f>
        <v>0</v>
      </c>
      <c r="K129" s="210"/>
      <c r="L129" s="215"/>
      <c r="M129" s="216"/>
      <c r="N129" s="217"/>
      <c r="O129" s="217"/>
      <c r="P129" s="218">
        <f>P130+P215+P218+P235+P272+P296+P306</f>
        <v>0</v>
      </c>
      <c r="Q129" s="217"/>
      <c r="R129" s="218">
        <f>R130+R215+R218+R235+R272+R296+R306</f>
        <v>301.51916004999998</v>
      </c>
      <c r="S129" s="217"/>
      <c r="T129" s="219">
        <f>T130+T215+T218+T235+T272+T296+T306</f>
        <v>133.70599999999999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93</v>
      </c>
      <c r="AT129" s="221" t="s">
        <v>84</v>
      </c>
      <c r="AU129" s="221" t="s">
        <v>85</v>
      </c>
      <c r="AY129" s="220" t="s">
        <v>264</v>
      </c>
      <c r="BK129" s="222">
        <f>BK130+BK215+BK218+BK235+BK272+BK296+BK306</f>
        <v>0</v>
      </c>
    </row>
    <row r="130" s="12" customFormat="1" ht="22.8" customHeight="1">
      <c r="A130" s="12"/>
      <c r="B130" s="209"/>
      <c r="C130" s="210"/>
      <c r="D130" s="211" t="s">
        <v>84</v>
      </c>
      <c r="E130" s="223" t="s">
        <v>93</v>
      </c>
      <c r="F130" s="223" t="s">
        <v>265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SUM(P131:P214)</f>
        <v>0</v>
      </c>
      <c r="Q130" s="217"/>
      <c r="R130" s="218">
        <f>SUM(R131:R214)</f>
        <v>266.78005934999999</v>
      </c>
      <c r="S130" s="217"/>
      <c r="T130" s="219">
        <f>SUM(T131:T214)</f>
        <v>133.69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93</v>
      </c>
      <c r="AT130" s="221" t="s">
        <v>84</v>
      </c>
      <c r="AU130" s="221" t="s">
        <v>93</v>
      </c>
      <c r="AY130" s="220" t="s">
        <v>264</v>
      </c>
      <c r="BK130" s="222">
        <f>SUM(BK131:BK214)</f>
        <v>0</v>
      </c>
    </row>
    <row r="131" s="2" customFormat="1" ht="24.15" customHeight="1">
      <c r="A131" s="40"/>
      <c r="B131" s="41"/>
      <c r="C131" s="225" t="s">
        <v>93</v>
      </c>
      <c r="D131" s="225" t="s">
        <v>266</v>
      </c>
      <c r="E131" s="226" t="s">
        <v>1057</v>
      </c>
      <c r="F131" s="227" t="s">
        <v>1058</v>
      </c>
      <c r="G131" s="228" t="s">
        <v>269</v>
      </c>
      <c r="H131" s="229">
        <v>258.30000000000001</v>
      </c>
      <c r="I131" s="230"/>
      <c r="J131" s="231">
        <f>ROUND(I131*H131,2)</f>
        <v>0</v>
      </c>
      <c r="K131" s="232"/>
      <c r="L131" s="46"/>
      <c r="M131" s="233" t="s">
        <v>1</v>
      </c>
      <c r="N131" s="234" t="s">
        <v>50</v>
      </c>
      <c r="O131" s="93"/>
      <c r="P131" s="235">
        <f>O131*H131</f>
        <v>0</v>
      </c>
      <c r="Q131" s="235">
        <v>0</v>
      </c>
      <c r="R131" s="235">
        <f>Q131*H131</f>
        <v>0</v>
      </c>
      <c r="S131" s="235">
        <v>0.32000000000000001</v>
      </c>
      <c r="T131" s="236">
        <f>S131*H131</f>
        <v>82.656000000000006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7" t="s">
        <v>270</v>
      </c>
      <c r="AT131" s="237" t="s">
        <v>266</v>
      </c>
      <c r="AU131" s="237" t="s">
        <v>96</v>
      </c>
      <c r="AY131" s="18" t="s">
        <v>264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8" t="s">
        <v>93</v>
      </c>
      <c r="BK131" s="238">
        <f>ROUND(I131*H131,2)</f>
        <v>0</v>
      </c>
      <c r="BL131" s="18" t="s">
        <v>270</v>
      </c>
      <c r="BM131" s="237" t="s">
        <v>1059</v>
      </c>
    </row>
    <row r="132" s="13" customFormat="1">
      <c r="A132" s="13"/>
      <c r="B132" s="239"/>
      <c r="C132" s="240"/>
      <c r="D132" s="241" t="s">
        <v>272</v>
      </c>
      <c r="E132" s="242" t="s">
        <v>1017</v>
      </c>
      <c r="F132" s="243" t="s">
        <v>1060</v>
      </c>
      <c r="G132" s="240"/>
      <c r="H132" s="244">
        <v>128.5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272</v>
      </c>
      <c r="AU132" s="250" t="s">
        <v>96</v>
      </c>
      <c r="AV132" s="13" t="s">
        <v>96</v>
      </c>
      <c r="AW132" s="13" t="s">
        <v>42</v>
      </c>
      <c r="AX132" s="13" t="s">
        <v>85</v>
      </c>
      <c r="AY132" s="250" t="s">
        <v>264</v>
      </c>
    </row>
    <row r="133" s="14" customFormat="1">
      <c r="A133" s="14"/>
      <c r="B133" s="251"/>
      <c r="C133" s="252"/>
      <c r="D133" s="241" t="s">
        <v>272</v>
      </c>
      <c r="E133" s="253" t="s">
        <v>1019</v>
      </c>
      <c r="F133" s="254" t="s">
        <v>281</v>
      </c>
      <c r="G133" s="252"/>
      <c r="H133" s="255">
        <v>128.5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272</v>
      </c>
      <c r="AU133" s="261" t="s">
        <v>96</v>
      </c>
      <c r="AV133" s="14" t="s">
        <v>282</v>
      </c>
      <c r="AW133" s="14" t="s">
        <v>42</v>
      </c>
      <c r="AX133" s="14" t="s">
        <v>85</v>
      </c>
      <c r="AY133" s="261" t="s">
        <v>264</v>
      </c>
    </row>
    <row r="134" s="13" customFormat="1">
      <c r="A134" s="13"/>
      <c r="B134" s="239"/>
      <c r="C134" s="240"/>
      <c r="D134" s="241" t="s">
        <v>272</v>
      </c>
      <c r="E134" s="242" t="s">
        <v>1020</v>
      </c>
      <c r="F134" s="243" t="s">
        <v>1061</v>
      </c>
      <c r="G134" s="240"/>
      <c r="H134" s="244">
        <v>15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272</v>
      </c>
      <c r="AU134" s="250" t="s">
        <v>96</v>
      </c>
      <c r="AV134" s="13" t="s">
        <v>96</v>
      </c>
      <c r="AW134" s="13" t="s">
        <v>42</v>
      </c>
      <c r="AX134" s="13" t="s">
        <v>85</v>
      </c>
      <c r="AY134" s="250" t="s">
        <v>264</v>
      </c>
    </row>
    <row r="135" s="14" customFormat="1">
      <c r="A135" s="14"/>
      <c r="B135" s="251"/>
      <c r="C135" s="252"/>
      <c r="D135" s="241" t="s">
        <v>272</v>
      </c>
      <c r="E135" s="253" t="s">
        <v>1021</v>
      </c>
      <c r="F135" s="254" t="s">
        <v>281</v>
      </c>
      <c r="G135" s="252"/>
      <c r="H135" s="255">
        <v>15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272</v>
      </c>
      <c r="AU135" s="261" t="s">
        <v>96</v>
      </c>
      <c r="AV135" s="14" t="s">
        <v>282</v>
      </c>
      <c r="AW135" s="14" t="s">
        <v>42</v>
      </c>
      <c r="AX135" s="14" t="s">
        <v>85</v>
      </c>
      <c r="AY135" s="261" t="s">
        <v>264</v>
      </c>
    </row>
    <row r="136" s="13" customFormat="1">
      <c r="A136" s="13"/>
      <c r="B136" s="239"/>
      <c r="C136" s="240"/>
      <c r="D136" s="241" t="s">
        <v>272</v>
      </c>
      <c r="E136" s="242" t="s">
        <v>1022</v>
      </c>
      <c r="F136" s="243" t="s">
        <v>1062</v>
      </c>
      <c r="G136" s="240"/>
      <c r="H136" s="244">
        <v>177.71000000000001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272</v>
      </c>
      <c r="AU136" s="250" t="s">
        <v>96</v>
      </c>
      <c r="AV136" s="13" t="s">
        <v>96</v>
      </c>
      <c r="AW136" s="13" t="s">
        <v>42</v>
      </c>
      <c r="AX136" s="13" t="s">
        <v>85</v>
      </c>
      <c r="AY136" s="250" t="s">
        <v>264</v>
      </c>
    </row>
    <row r="137" s="14" customFormat="1">
      <c r="A137" s="14"/>
      <c r="B137" s="251"/>
      <c r="C137" s="252"/>
      <c r="D137" s="241" t="s">
        <v>272</v>
      </c>
      <c r="E137" s="253" t="s">
        <v>1024</v>
      </c>
      <c r="F137" s="254" t="s">
        <v>281</v>
      </c>
      <c r="G137" s="252"/>
      <c r="H137" s="255">
        <v>177.71000000000001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272</v>
      </c>
      <c r="AU137" s="261" t="s">
        <v>96</v>
      </c>
      <c r="AV137" s="14" t="s">
        <v>282</v>
      </c>
      <c r="AW137" s="14" t="s">
        <v>42</v>
      </c>
      <c r="AX137" s="14" t="s">
        <v>85</v>
      </c>
      <c r="AY137" s="261" t="s">
        <v>264</v>
      </c>
    </row>
    <row r="138" s="13" customFormat="1">
      <c r="A138" s="13"/>
      <c r="B138" s="239"/>
      <c r="C138" s="240"/>
      <c r="D138" s="241" t="s">
        <v>272</v>
      </c>
      <c r="E138" s="242" t="s">
        <v>1028</v>
      </c>
      <c r="F138" s="243" t="s">
        <v>1063</v>
      </c>
      <c r="G138" s="240"/>
      <c r="H138" s="244">
        <v>20.748000000000001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272</v>
      </c>
      <c r="AU138" s="250" t="s">
        <v>96</v>
      </c>
      <c r="AV138" s="13" t="s">
        <v>96</v>
      </c>
      <c r="AW138" s="13" t="s">
        <v>42</v>
      </c>
      <c r="AX138" s="13" t="s">
        <v>85</v>
      </c>
      <c r="AY138" s="250" t="s">
        <v>264</v>
      </c>
    </row>
    <row r="139" s="14" customFormat="1">
      <c r="A139" s="14"/>
      <c r="B139" s="251"/>
      <c r="C139" s="252"/>
      <c r="D139" s="241" t="s">
        <v>272</v>
      </c>
      <c r="E139" s="253" t="s">
        <v>1064</v>
      </c>
      <c r="F139" s="254" t="s">
        <v>281</v>
      </c>
      <c r="G139" s="252"/>
      <c r="H139" s="255">
        <v>20.748000000000001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272</v>
      </c>
      <c r="AU139" s="261" t="s">
        <v>96</v>
      </c>
      <c r="AV139" s="14" t="s">
        <v>282</v>
      </c>
      <c r="AW139" s="14" t="s">
        <v>42</v>
      </c>
      <c r="AX139" s="14" t="s">
        <v>85</v>
      </c>
      <c r="AY139" s="261" t="s">
        <v>264</v>
      </c>
    </row>
    <row r="140" s="13" customFormat="1">
      <c r="A140" s="13"/>
      <c r="B140" s="239"/>
      <c r="C140" s="240"/>
      <c r="D140" s="241" t="s">
        <v>272</v>
      </c>
      <c r="E140" s="242" t="s">
        <v>1025</v>
      </c>
      <c r="F140" s="243" t="s">
        <v>1065</v>
      </c>
      <c r="G140" s="240"/>
      <c r="H140" s="244">
        <v>1.7290000000000001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272</v>
      </c>
      <c r="AU140" s="250" t="s">
        <v>96</v>
      </c>
      <c r="AV140" s="13" t="s">
        <v>96</v>
      </c>
      <c r="AW140" s="13" t="s">
        <v>42</v>
      </c>
      <c r="AX140" s="13" t="s">
        <v>85</v>
      </c>
      <c r="AY140" s="250" t="s">
        <v>264</v>
      </c>
    </row>
    <row r="141" s="14" customFormat="1">
      <c r="A141" s="14"/>
      <c r="B141" s="251"/>
      <c r="C141" s="252"/>
      <c r="D141" s="241" t="s">
        <v>272</v>
      </c>
      <c r="E141" s="253" t="s">
        <v>1</v>
      </c>
      <c r="F141" s="254" t="s">
        <v>281</v>
      </c>
      <c r="G141" s="252"/>
      <c r="H141" s="255">
        <v>1.7290000000000001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272</v>
      </c>
      <c r="AU141" s="261" t="s">
        <v>96</v>
      </c>
      <c r="AV141" s="14" t="s">
        <v>282</v>
      </c>
      <c r="AW141" s="14" t="s">
        <v>42</v>
      </c>
      <c r="AX141" s="14" t="s">
        <v>85</v>
      </c>
      <c r="AY141" s="261" t="s">
        <v>264</v>
      </c>
    </row>
    <row r="142" s="13" customFormat="1">
      <c r="A142" s="13"/>
      <c r="B142" s="239"/>
      <c r="C142" s="240"/>
      <c r="D142" s="241" t="s">
        <v>272</v>
      </c>
      <c r="E142" s="242" t="s">
        <v>1030</v>
      </c>
      <c r="F142" s="243" t="s">
        <v>1066</v>
      </c>
      <c r="G142" s="240"/>
      <c r="H142" s="244">
        <v>114.8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272</v>
      </c>
      <c r="AU142" s="250" t="s">
        <v>96</v>
      </c>
      <c r="AV142" s="13" t="s">
        <v>96</v>
      </c>
      <c r="AW142" s="13" t="s">
        <v>42</v>
      </c>
      <c r="AX142" s="13" t="s">
        <v>85</v>
      </c>
      <c r="AY142" s="250" t="s">
        <v>264</v>
      </c>
    </row>
    <row r="143" s="13" customFormat="1">
      <c r="A143" s="13"/>
      <c r="B143" s="239"/>
      <c r="C143" s="240"/>
      <c r="D143" s="241" t="s">
        <v>272</v>
      </c>
      <c r="E143" s="242" t="s">
        <v>1032</v>
      </c>
      <c r="F143" s="243" t="s">
        <v>1067</v>
      </c>
      <c r="G143" s="240"/>
      <c r="H143" s="244">
        <v>143.5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272</v>
      </c>
      <c r="AU143" s="250" t="s">
        <v>96</v>
      </c>
      <c r="AV143" s="13" t="s">
        <v>96</v>
      </c>
      <c r="AW143" s="13" t="s">
        <v>42</v>
      </c>
      <c r="AX143" s="13" t="s">
        <v>85</v>
      </c>
      <c r="AY143" s="250" t="s">
        <v>264</v>
      </c>
    </row>
    <row r="144" s="14" customFormat="1">
      <c r="A144" s="14"/>
      <c r="B144" s="251"/>
      <c r="C144" s="252"/>
      <c r="D144" s="241" t="s">
        <v>272</v>
      </c>
      <c r="E144" s="253" t="s">
        <v>1068</v>
      </c>
      <c r="F144" s="254" t="s">
        <v>281</v>
      </c>
      <c r="G144" s="252"/>
      <c r="H144" s="255">
        <v>258.30000000000001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272</v>
      </c>
      <c r="AU144" s="261" t="s">
        <v>96</v>
      </c>
      <c r="AV144" s="14" t="s">
        <v>282</v>
      </c>
      <c r="AW144" s="14" t="s">
        <v>42</v>
      </c>
      <c r="AX144" s="14" t="s">
        <v>93</v>
      </c>
      <c r="AY144" s="261" t="s">
        <v>264</v>
      </c>
    </row>
    <row r="145" s="2" customFormat="1" ht="33" customHeight="1">
      <c r="A145" s="40"/>
      <c r="B145" s="41"/>
      <c r="C145" s="225" t="s">
        <v>96</v>
      </c>
      <c r="D145" s="225" t="s">
        <v>266</v>
      </c>
      <c r="E145" s="226" t="s">
        <v>1069</v>
      </c>
      <c r="F145" s="227" t="s">
        <v>1070</v>
      </c>
      <c r="G145" s="228" t="s">
        <v>269</v>
      </c>
      <c r="H145" s="229">
        <v>114.8</v>
      </c>
      <c r="I145" s="230"/>
      <c r="J145" s="231">
        <f>ROUND(I145*H145,2)</f>
        <v>0</v>
      </c>
      <c r="K145" s="232"/>
      <c r="L145" s="46"/>
      <c r="M145" s="233" t="s">
        <v>1</v>
      </c>
      <c r="N145" s="234" t="s">
        <v>50</v>
      </c>
      <c r="O145" s="93"/>
      <c r="P145" s="235">
        <f>O145*H145</f>
        <v>0</v>
      </c>
      <c r="Q145" s="235">
        <v>0</v>
      </c>
      <c r="R145" s="235">
        <f>Q145*H145</f>
        <v>0</v>
      </c>
      <c r="S145" s="235">
        <v>0.44</v>
      </c>
      <c r="T145" s="236">
        <f>S145*H145</f>
        <v>50.512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7" t="s">
        <v>270</v>
      </c>
      <c r="AT145" s="237" t="s">
        <v>266</v>
      </c>
      <c r="AU145" s="237" t="s">
        <v>96</v>
      </c>
      <c r="AY145" s="18" t="s">
        <v>264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8" t="s">
        <v>93</v>
      </c>
      <c r="BK145" s="238">
        <f>ROUND(I145*H145,2)</f>
        <v>0</v>
      </c>
      <c r="BL145" s="18" t="s">
        <v>270</v>
      </c>
      <c r="BM145" s="237" t="s">
        <v>1071</v>
      </c>
    </row>
    <row r="146" s="13" customFormat="1">
      <c r="A146" s="13"/>
      <c r="B146" s="239"/>
      <c r="C146" s="240"/>
      <c r="D146" s="241" t="s">
        <v>272</v>
      </c>
      <c r="E146" s="242" t="s">
        <v>1034</v>
      </c>
      <c r="F146" s="243" t="s">
        <v>1030</v>
      </c>
      <c r="G146" s="240"/>
      <c r="H146" s="244">
        <v>114.8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272</v>
      </c>
      <c r="AU146" s="250" t="s">
        <v>96</v>
      </c>
      <c r="AV146" s="13" t="s">
        <v>96</v>
      </c>
      <c r="AW146" s="13" t="s">
        <v>42</v>
      </c>
      <c r="AX146" s="13" t="s">
        <v>93</v>
      </c>
      <c r="AY146" s="250" t="s">
        <v>264</v>
      </c>
    </row>
    <row r="147" s="2" customFormat="1" ht="16.5" customHeight="1">
      <c r="A147" s="40"/>
      <c r="B147" s="41"/>
      <c r="C147" s="225" t="s">
        <v>282</v>
      </c>
      <c r="D147" s="225" t="s">
        <v>266</v>
      </c>
      <c r="E147" s="226" t="s">
        <v>1072</v>
      </c>
      <c r="F147" s="227" t="s">
        <v>1073</v>
      </c>
      <c r="G147" s="228" t="s">
        <v>308</v>
      </c>
      <c r="H147" s="229">
        <v>1.8</v>
      </c>
      <c r="I147" s="230"/>
      <c r="J147" s="231">
        <f>ROUND(I147*H147,2)</f>
        <v>0</v>
      </c>
      <c r="K147" s="232"/>
      <c r="L147" s="46"/>
      <c r="M147" s="233" t="s">
        <v>1</v>
      </c>
      <c r="N147" s="234" t="s">
        <v>50</v>
      </c>
      <c r="O147" s="93"/>
      <c r="P147" s="235">
        <f>O147*H147</f>
        <v>0</v>
      </c>
      <c r="Q147" s="235">
        <v>0</v>
      </c>
      <c r="R147" s="235">
        <f>Q147*H147</f>
        <v>0</v>
      </c>
      <c r="S147" s="235">
        <v>0.28999999999999998</v>
      </c>
      <c r="T147" s="236">
        <f>S147*H147</f>
        <v>0.52200000000000002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7" t="s">
        <v>270</v>
      </c>
      <c r="AT147" s="237" t="s">
        <v>266</v>
      </c>
      <c r="AU147" s="237" t="s">
        <v>96</v>
      </c>
      <c r="AY147" s="18" t="s">
        <v>264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8" t="s">
        <v>93</v>
      </c>
      <c r="BK147" s="238">
        <f>ROUND(I147*H147,2)</f>
        <v>0</v>
      </c>
      <c r="BL147" s="18" t="s">
        <v>270</v>
      </c>
      <c r="BM147" s="237" t="s">
        <v>1074</v>
      </c>
    </row>
    <row r="148" s="13" customFormat="1">
      <c r="A148" s="13"/>
      <c r="B148" s="239"/>
      <c r="C148" s="240"/>
      <c r="D148" s="241" t="s">
        <v>272</v>
      </c>
      <c r="E148" s="242" t="s">
        <v>165</v>
      </c>
      <c r="F148" s="243" t="s">
        <v>1075</v>
      </c>
      <c r="G148" s="240"/>
      <c r="H148" s="244">
        <v>1.8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272</v>
      </c>
      <c r="AU148" s="250" t="s">
        <v>96</v>
      </c>
      <c r="AV148" s="13" t="s">
        <v>96</v>
      </c>
      <c r="AW148" s="13" t="s">
        <v>42</v>
      </c>
      <c r="AX148" s="13" t="s">
        <v>93</v>
      </c>
      <c r="AY148" s="250" t="s">
        <v>264</v>
      </c>
    </row>
    <row r="149" s="2" customFormat="1" ht="24.15" customHeight="1">
      <c r="A149" s="40"/>
      <c r="B149" s="41"/>
      <c r="C149" s="225" t="s">
        <v>270</v>
      </c>
      <c r="D149" s="225" t="s">
        <v>266</v>
      </c>
      <c r="E149" s="226" t="s">
        <v>316</v>
      </c>
      <c r="F149" s="227" t="s">
        <v>317</v>
      </c>
      <c r="G149" s="228" t="s">
        <v>318</v>
      </c>
      <c r="H149" s="229">
        <v>85.667000000000002</v>
      </c>
      <c r="I149" s="230"/>
      <c r="J149" s="231">
        <f>ROUND(I149*H149,2)</f>
        <v>0</v>
      </c>
      <c r="K149" s="232"/>
      <c r="L149" s="46"/>
      <c r="M149" s="233" t="s">
        <v>1</v>
      </c>
      <c r="N149" s="234" t="s">
        <v>50</v>
      </c>
      <c r="O149" s="93"/>
      <c r="P149" s="235">
        <f>O149*H149</f>
        <v>0</v>
      </c>
      <c r="Q149" s="235">
        <v>3.0000000000000001E-05</v>
      </c>
      <c r="R149" s="235">
        <f>Q149*H149</f>
        <v>0.0025700100000000002</v>
      </c>
      <c r="S149" s="235">
        <v>0</v>
      </c>
      <c r="T149" s="23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7" t="s">
        <v>270</v>
      </c>
      <c r="AT149" s="237" t="s">
        <v>266</v>
      </c>
      <c r="AU149" s="237" t="s">
        <v>96</v>
      </c>
      <c r="AY149" s="18" t="s">
        <v>264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8" t="s">
        <v>93</v>
      </c>
      <c r="BK149" s="238">
        <f>ROUND(I149*H149,2)</f>
        <v>0</v>
      </c>
      <c r="BL149" s="18" t="s">
        <v>270</v>
      </c>
      <c r="BM149" s="237" t="s">
        <v>1076</v>
      </c>
    </row>
    <row r="150" s="13" customFormat="1">
      <c r="A150" s="13"/>
      <c r="B150" s="239"/>
      <c r="C150" s="240"/>
      <c r="D150" s="241" t="s">
        <v>272</v>
      </c>
      <c r="E150" s="242" t="s">
        <v>1</v>
      </c>
      <c r="F150" s="243" t="s">
        <v>1077</v>
      </c>
      <c r="G150" s="240"/>
      <c r="H150" s="244">
        <v>85.667000000000002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272</v>
      </c>
      <c r="AU150" s="250" t="s">
        <v>96</v>
      </c>
      <c r="AV150" s="13" t="s">
        <v>96</v>
      </c>
      <c r="AW150" s="13" t="s">
        <v>42</v>
      </c>
      <c r="AX150" s="13" t="s">
        <v>93</v>
      </c>
      <c r="AY150" s="250" t="s">
        <v>264</v>
      </c>
    </row>
    <row r="151" s="2" customFormat="1" ht="24.15" customHeight="1">
      <c r="A151" s="40"/>
      <c r="B151" s="41"/>
      <c r="C151" s="225" t="s">
        <v>305</v>
      </c>
      <c r="D151" s="225" t="s">
        <v>266</v>
      </c>
      <c r="E151" s="226" t="s">
        <v>322</v>
      </c>
      <c r="F151" s="227" t="s">
        <v>323</v>
      </c>
      <c r="G151" s="228" t="s">
        <v>324</v>
      </c>
      <c r="H151" s="229">
        <v>10.708</v>
      </c>
      <c r="I151" s="230"/>
      <c r="J151" s="231">
        <f>ROUND(I151*H151,2)</f>
        <v>0</v>
      </c>
      <c r="K151" s="232"/>
      <c r="L151" s="46"/>
      <c r="M151" s="233" t="s">
        <v>1</v>
      </c>
      <c r="N151" s="234" t="s">
        <v>50</v>
      </c>
      <c r="O151" s="93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7" t="s">
        <v>270</v>
      </c>
      <c r="AT151" s="237" t="s">
        <v>266</v>
      </c>
      <c r="AU151" s="237" t="s">
        <v>96</v>
      </c>
      <c r="AY151" s="18" t="s">
        <v>264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8" t="s">
        <v>93</v>
      </c>
      <c r="BK151" s="238">
        <f>ROUND(I151*H151,2)</f>
        <v>0</v>
      </c>
      <c r="BL151" s="18" t="s">
        <v>270</v>
      </c>
      <c r="BM151" s="237" t="s">
        <v>1078</v>
      </c>
    </row>
    <row r="152" s="13" customFormat="1">
      <c r="A152" s="13"/>
      <c r="B152" s="239"/>
      <c r="C152" s="240"/>
      <c r="D152" s="241" t="s">
        <v>272</v>
      </c>
      <c r="E152" s="242" t="s">
        <v>1</v>
      </c>
      <c r="F152" s="243" t="s">
        <v>1079</v>
      </c>
      <c r="G152" s="240"/>
      <c r="H152" s="244">
        <v>10.708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272</v>
      </c>
      <c r="AU152" s="250" t="s">
        <v>96</v>
      </c>
      <c r="AV152" s="13" t="s">
        <v>96</v>
      </c>
      <c r="AW152" s="13" t="s">
        <v>42</v>
      </c>
      <c r="AX152" s="13" t="s">
        <v>93</v>
      </c>
      <c r="AY152" s="250" t="s">
        <v>264</v>
      </c>
    </row>
    <row r="153" s="2" customFormat="1" ht="16.5" customHeight="1">
      <c r="A153" s="40"/>
      <c r="B153" s="41"/>
      <c r="C153" s="225" t="s">
        <v>311</v>
      </c>
      <c r="D153" s="225" t="s">
        <v>266</v>
      </c>
      <c r="E153" s="226" t="s">
        <v>328</v>
      </c>
      <c r="F153" s="227" t="s">
        <v>329</v>
      </c>
      <c r="G153" s="228" t="s">
        <v>308</v>
      </c>
      <c r="H153" s="229">
        <v>5.5999999999999996</v>
      </c>
      <c r="I153" s="230"/>
      <c r="J153" s="231">
        <f>ROUND(I153*H153,2)</f>
        <v>0</v>
      </c>
      <c r="K153" s="232"/>
      <c r="L153" s="46"/>
      <c r="M153" s="233" t="s">
        <v>1</v>
      </c>
      <c r="N153" s="234" t="s">
        <v>50</v>
      </c>
      <c r="O153" s="93"/>
      <c r="P153" s="235">
        <f>O153*H153</f>
        <v>0</v>
      </c>
      <c r="Q153" s="235">
        <v>0.036900000000000002</v>
      </c>
      <c r="R153" s="235">
        <f>Q153*H153</f>
        <v>0.20663999999999999</v>
      </c>
      <c r="S153" s="235">
        <v>0</v>
      </c>
      <c r="T153" s="23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7" t="s">
        <v>270</v>
      </c>
      <c r="AT153" s="237" t="s">
        <v>266</v>
      </c>
      <c r="AU153" s="237" t="s">
        <v>96</v>
      </c>
      <c r="AY153" s="18" t="s">
        <v>264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8" t="s">
        <v>93</v>
      </c>
      <c r="BK153" s="238">
        <f>ROUND(I153*H153,2)</f>
        <v>0</v>
      </c>
      <c r="BL153" s="18" t="s">
        <v>270</v>
      </c>
      <c r="BM153" s="237" t="s">
        <v>1080</v>
      </c>
    </row>
    <row r="154" s="13" customFormat="1">
      <c r="A154" s="13"/>
      <c r="B154" s="239"/>
      <c r="C154" s="240"/>
      <c r="D154" s="241" t="s">
        <v>272</v>
      </c>
      <c r="E154" s="242" t="s">
        <v>168</v>
      </c>
      <c r="F154" s="243" t="s">
        <v>1081</v>
      </c>
      <c r="G154" s="240"/>
      <c r="H154" s="244">
        <v>5.5999999999999996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272</v>
      </c>
      <c r="AU154" s="250" t="s">
        <v>96</v>
      </c>
      <c r="AV154" s="13" t="s">
        <v>96</v>
      </c>
      <c r="AW154" s="13" t="s">
        <v>42</v>
      </c>
      <c r="AX154" s="13" t="s">
        <v>93</v>
      </c>
      <c r="AY154" s="250" t="s">
        <v>264</v>
      </c>
    </row>
    <row r="155" s="2" customFormat="1" ht="24.15" customHeight="1">
      <c r="A155" s="40"/>
      <c r="B155" s="41"/>
      <c r="C155" s="225" t="s">
        <v>315</v>
      </c>
      <c r="D155" s="225" t="s">
        <v>266</v>
      </c>
      <c r="E155" s="226" t="s">
        <v>333</v>
      </c>
      <c r="F155" s="227" t="s">
        <v>334</v>
      </c>
      <c r="G155" s="228" t="s">
        <v>308</v>
      </c>
      <c r="H155" s="229">
        <v>1.6000000000000001</v>
      </c>
      <c r="I155" s="230"/>
      <c r="J155" s="231">
        <f>ROUND(I155*H155,2)</f>
        <v>0</v>
      </c>
      <c r="K155" s="232"/>
      <c r="L155" s="46"/>
      <c r="M155" s="233" t="s">
        <v>1</v>
      </c>
      <c r="N155" s="234" t="s">
        <v>50</v>
      </c>
      <c r="O155" s="93"/>
      <c r="P155" s="235">
        <f>O155*H155</f>
        <v>0</v>
      </c>
      <c r="Q155" s="235">
        <v>0.036900000000000002</v>
      </c>
      <c r="R155" s="235">
        <f>Q155*H155</f>
        <v>0.059040000000000009</v>
      </c>
      <c r="S155" s="235">
        <v>0</v>
      </c>
      <c r="T155" s="23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7" t="s">
        <v>270</v>
      </c>
      <c r="AT155" s="237" t="s">
        <v>266</v>
      </c>
      <c r="AU155" s="237" t="s">
        <v>96</v>
      </c>
      <c r="AY155" s="18" t="s">
        <v>264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93</v>
      </c>
      <c r="BK155" s="238">
        <f>ROUND(I155*H155,2)</f>
        <v>0</v>
      </c>
      <c r="BL155" s="18" t="s">
        <v>270</v>
      </c>
      <c r="BM155" s="237" t="s">
        <v>1082</v>
      </c>
    </row>
    <row r="156" s="13" customFormat="1">
      <c r="A156" s="13"/>
      <c r="B156" s="239"/>
      <c r="C156" s="240"/>
      <c r="D156" s="241" t="s">
        <v>272</v>
      </c>
      <c r="E156" s="242" t="s">
        <v>170</v>
      </c>
      <c r="F156" s="243" t="s">
        <v>1083</v>
      </c>
      <c r="G156" s="240"/>
      <c r="H156" s="244">
        <v>1.6000000000000001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272</v>
      </c>
      <c r="AU156" s="250" t="s">
        <v>96</v>
      </c>
      <c r="AV156" s="13" t="s">
        <v>96</v>
      </c>
      <c r="AW156" s="13" t="s">
        <v>42</v>
      </c>
      <c r="AX156" s="13" t="s">
        <v>93</v>
      </c>
      <c r="AY156" s="250" t="s">
        <v>264</v>
      </c>
    </row>
    <row r="157" s="2" customFormat="1" ht="33" customHeight="1">
      <c r="A157" s="40"/>
      <c r="B157" s="41"/>
      <c r="C157" s="225" t="s">
        <v>321</v>
      </c>
      <c r="D157" s="225" t="s">
        <v>266</v>
      </c>
      <c r="E157" s="226" t="s">
        <v>346</v>
      </c>
      <c r="F157" s="227" t="s">
        <v>347</v>
      </c>
      <c r="G157" s="228" t="s">
        <v>348</v>
      </c>
      <c r="H157" s="229">
        <v>75.694999999999993</v>
      </c>
      <c r="I157" s="230"/>
      <c r="J157" s="231">
        <f>ROUND(I157*H157,2)</f>
        <v>0</v>
      </c>
      <c r="K157" s="232"/>
      <c r="L157" s="46"/>
      <c r="M157" s="233" t="s">
        <v>1</v>
      </c>
      <c r="N157" s="234" t="s">
        <v>50</v>
      </c>
      <c r="O157" s="93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7" t="s">
        <v>270</v>
      </c>
      <c r="AT157" s="237" t="s">
        <v>266</v>
      </c>
      <c r="AU157" s="237" t="s">
        <v>96</v>
      </c>
      <c r="AY157" s="18" t="s">
        <v>264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8" t="s">
        <v>93</v>
      </c>
      <c r="BK157" s="238">
        <f>ROUND(I157*H157,2)</f>
        <v>0</v>
      </c>
      <c r="BL157" s="18" t="s">
        <v>270</v>
      </c>
      <c r="BM157" s="237" t="s">
        <v>1084</v>
      </c>
    </row>
    <row r="158" s="13" customFormat="1">
      <c r="A158" s="13"/>
      <c r="B158" s="239"/>
      <c r="C158" s="240"/>
      <c r="D158" s="241" t="s">
        <v>272</v>
      </c>
      <c r="E158" s="242" t="s">
        <v>1085</v>
      </c>
      <c r="F158" s="243" t="s">
        <v>1086</v>
      </c>
      <c r="G158" s="240"/>
      <c r="H158" s="244">
        <v>151.38999999999999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272</v>
      </c>
      <c r="AU158" s="250" t="s">
        <v>96</v>
      </c>
      <c r="AV158" s="13" t="s">
        <v>96</v>
      </c>
      <c r="AW158" s="13" t="s">
        <v>42</v>
      </c>
      <c r="AX158" s="13" t="s">
        <v>85</v>
      </c>
      <c r="AY158" s="250" t="s">
        <v>264</v>
      </c>
    </row>
    <row r="159" s="14" customFormat="1">
      <c r="A159" s="14"/>
      <c r="B159" s="251"/>
      <c r="C159" s="252"/>
      <c r="D159" s="241" t="s">
        <v>272</v>
      </c>
      <c r="E159" s="253" t="s">
        <v>176</v>
      </c>
      <c r="F159" s="254" t="s">
        <v>281</v>
      </c>
      <c r="G159" s="252"/>
      <c r="H159" s="255">
        <v>151.38999999999999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272</v>
      </c>
      <c r="AU159" s="261" t="s">
        <v>96</v>
      </c>
      <c r="AV159" s="14" t="s">
        <v>282</v>
      </c>
      <c r="AW159" s="14" t="s">
        <v>42</v>
      </c>
      <c r="AX159" s="14" t="s">
        <v>85</v>
      </c>
      <c r="AY159" s="261" t="s">
        <v>264</v>
      </c>
    </row>
    <row r="160" s="13" customFormat="1">
      <c r="A160" s="13"/>
      <c r="B160" s="239"/>
      <c r="C160" s="240"/>
      <c r="D160" s="241" t="s">
        <v>272</v>
      </c>
      <c r="E160" s="242" t="s">
        <v>178</v>
      </c>
      <c r="F160" s="243" t="s">
        <v>1087</v>
      </c>
      <c r="G160" s="240"/>
      <c r="H160" s="244">
        <v>0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272</v>
      </c>
      <c r="AU160" s="250" t="s">
        <v>96</v>
      </c>
      <c r="AV160" s="13" t="s">
        <v>96</v>
      </c>
      <c r="AW160" s="13" t="s">
        <v>42</v>
      </c>
      <c r="AX160" s="13" t="s">
        <v>85</v>
      </c>
      <c r="AY160" s="250" t="s">
        <v>264</v>
      </c>
    </row>
    <row r="161" s="13" customFormat="1">
      <c r="A161" s="13"/>
      <c r="B161" s="239"/>
      <c r="C161" s="240"/>
      <c r="D161" s="241" t="s">
        <v>272</v>
      </c>
      <c r="E161" s="242" t="s">
        <v>180</v>
      </c>
      <c r="F161" s="243" t="s">
        <v>357</v>
      </c>
      <c r="G161" s="240"/>
      <c r="H161" s="244">
        <v>151.38999999999999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272</v>
      </c>
      <c r="AU161" s="250" t="s">
        <v>96</v>
      </c>
      <c r="AV161" s="13" t="s">
        <v>96</v>
      </c>
      <c r="AW161" s="13" t="s">
        <v>42</v>
      </c>
      <c r="AX161" s="13" t="s">
        <v>85</v>
      </c>
      <c r="AY161" s="250" t="s">
        <v>264</v>
      </c>
    </row>
    <row r="162" s="13" customFormat="1">
      <c r="A162" s="13"/>
      <c r="B162" s="239"/>
      <c r="C162" s="240"/>
      <c r="D162" s="241" t="s">
        <v>272</v>
      </c>
      <c r="E162" s="242" t="s">
        <v>182</v>
      </c>
      <c r="F162" s="243" t="s">
        <v>358</v>
      </c>
      <c r="G162" s="240"/>
      <c r="H162" s="244">
        <v>75.694999999999993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272</v>
      </c>
      <c r="AU162" s="250" t="s">
        <v>96</v>
      </c>
      <c r="AV162" s="13" t="s">
        <v>96</v>
      </c>
      <c r="AW162" s="13" t="s">
        <v>42</v>
      </c>
      <c r="AX162" s="13" t="s">
        <v>93</v>
      </c>
      <c r="AY162" s="250" t="s">
        <v>264</v>
      </c>
    </row>
    <row r="163" s="2" customFormat="1" ht="33" customHeight="1">
      <c r="A163" s="40"/>
      <c r="B163" s="41"/>
      <c r="C163" s="225" t="s">
        <v>327</v>
      </c>
      <c r="D163" s="225" t="s">
        <v>266</v>
      </c>
      <c r="E163" s="226" t="s">
        <v>360</v>
      </c>
      <c r="F163" s="227" t="s">
        <v>361</v>
      </c>
      <c r="G163" s="228" t="s">
        <v>348</v>
      </c>
      <c r="H163" s="229">
        <v>75.694999999999993</v>
      </c>
      <c r="I163" s="230"/>
      <c r="J163" s="231">
        <f>ROUND(I163*H163,2)</f>
        <v>0</v>
      </c>
      <c r="K163" s="232"/>
      <c r="L163" s="46"/>
      <c r="M163" s="233" t="s">
        <v>1</v>
      </c>
      <c r="N163" s="234" t="s">
        <v>50</v>
      </c>
      <c r="O163" s="93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7" t="s">
        <v>270</v>
      </c>
      <c r="AT163" s="237" t="s">
        <v>266</v>
      </c>
      <c r="AU163" s="237" t="s">
        <v>96</v>
      </c>
      <c r="AY163" s="18" t="s">
        <v>264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8" t="s">
        <v>93</v>
      </c>
      <c r="BK163" s="238">
        <f>ROUND(I163*H163,2)</f>
        <v>0</v>
      </c>
      <c r="BL163" s="18" t="s">
        <v>270</v>
      </c>
      <c r="BM163" s="237" t="s">
        <v>1088</v>
      </c>
    </row>
    <row r="164" s="13" customFormat="1">
      <c r="A164" s="13"/>
      <c r="B164" s="239"/>
      <c r="C164" s="240"/>
      <c r="D164" s="241" t="s">
        <v>272</v>
      </c>
      <c r="E164" s="242" t="s">
        <v>184</v>
      </c>
      <c r="F164" s="243" t="s">
        <v>358</v>
      </c>
      <c r="G164" s="240"/>
      <c r="H164" s="244">
        <v>75.694999999999993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272</v>
      </c>
      <c r="AU164" s="250" t="s">
        <v>96</v>
      </c>
      <c r="AV164" s="13" t="s">
        <v>96</v>
      </c>
      <c r="AW164" s="13" t="s">
        <v>42</v>
      </c>
      <c r="AX164" s="13" t="s">
        <v>93</v>
      </c>
      <c r="AY164" s="250" t="s">
        <v>264</v>
      </c>
    </row>
    <row r="165" s="2" customFormat="1" ht="24.15" customHeight="1">
      <c r="A165" s="40"/>
      <c r="B165" s="41"/>
      <c r="C165" s="225" t="s">
        <v>332</v>
      </c>
      <c r="D165" s="225" t="s">
        <v>266</v>
      </c>
      <c r="E165" s="226" t="s">
        <v>364</v>
      </c>
      <c r="F165" s="227" t="s">
        <v>365</v>
      </c>
      <c r="G165" s="228" t="s">
        <v>348</v>
      </c>
      <c r="H165" s="229">
        <v>12.253</v>
      </c>
      <c r="I165" s="230"/>
      <c r="J165" s="231">
        <f>ROUND(I165*H165,2)</f>
        <v>0</v>
      </c>
      <c r="K165" s="232"/>
      <c r="L165" s="46"/>
      <c r="M165" s="233" t="s">
        <v>1</v>
      </c>
      <c r="N165" s="234" t="s">
        <v>50</v>
      </c>
      <c r="O165" s="93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7" t="s">
        <v>270</v>
      </c>
      <c r="AT165" s="237" t="s">
        <v>266</v>
      </c>
      <c r="AU165" s="237" t="s">
        <v>96</v>
      </c>
      <c r="AY165" s="18" t="s">
        <v>264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8" t="s">
        <v>93</v>
      </c>
      <c r="BK165" s="238">
        <f>ROUND(I165*H165,2)</f>
        <v>0</v>
      </c>
      <c r="BL165" s="18" t="s">
        <v>270</v>
      </c>
      <c r="BM165" s="237" t="s">
        <v>1089</v>
      </c>
    </row>
    <row r="166" s="13" customFormat="1">
      <c r="A166" s="13"/>
      <c r="B166" s="239"/>
      <c r="C166" s="240"/>
      <c r="D166" s="241" t="s">
        <v>272</v>
      </c>
      <c r="E166" s="242" t="s">
        <v>1</v>
      </c>
      <c r="F166" s="243" t="s">
        <v>367</v>
      </c>
      <c r="G166" s="240"/>
      <c r="H166" s="244">
        <v>6.7199999999999998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272</v>
      </c>
      <c r="AU166" s="250" t="s">
        <v>96</v>
      </c>
      <c r="AV166" s="13" t="s">
        <v>96</v>
      </c>
      <c r="AW166" s="13" t="s">
        <v>42</v>
      </c>
      <c r="AX166" s="13" t="s">
        <v>85</v>
      </c>
      <c r="AY166" s="250" t="s">
        <v>264</v>
      </c>
    </row>
    <row r="167" s="13" customFormat="1">
      <c r="A167" s="13"/>
      <c r="B167" s="239"/>
      <c r="C167" s="240"/>
      <c r="D167" s="241" t="s">
        <v>272</v>
      </c>
      <c r="E167" s="242" t="s">
        <v>1</v>
      </c>
      <c r="F167" s="243" t="s">
        <v>1090</v>
      </c>
      <c r="G167" s="240"/>
      <c r="H167" s="244">
        <v>5.5330000000000004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272</v>
      </c>
      <c r="AU167" s="250" t="s">
        <v>96</v>
      </c>
      <c r="AV167" s="13" t="s">
        <v>96</v>
      </c>
      <c r="AW167" s="13" t="s">
        <v>42</v>
      </c>
      <c r="AX167" s="13" t="s">
        <v>85</v>
      </c>
      <c r="AY167" s="250" t="s">
        <v>264</v>
      </c>
    </row>
    <row r="168" s="15" customFormat="1">
      <c r="A168" s="15"/>
      <c r="B168" s="262"/>
      <c r="C168" s="263"/>
      <c r="D168" s="241" t="s">
        <v>272</v>
      </c>
      <c r="E168" s="264" t="s">
        <v>1</v>
      </c>
      <c r="F168" s="265" t="s">
        <v>344</v>
      </c>
      <c r="G168" s="263"/>
      <c r="H168" s="266">
        <v>12.253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2" t="s">
        <v>272</v>
      </c>
      <c r="AU168" s="272" t="s">
        <v>96</v>
      </c>
      <c r="AV168" s="15" t="s">
        <v>270</v>
      </c>
      <c r="AW168" s="15" t="s">
        <v>42</v>
      </c>
      <c r="AX168" s="15" t="s">
        <v>93</v>
      </c>
      <c r="AY168" s="272" t="s">
        <v>264</v>
      </c>
    </row>
    <row r="169" s="2" customFormat="1" ht="21.75" customHeight="1">
      <c r="A169" s="40"/>
      <c r="B169" s="41"/>
      <c r="C169" s="225" t="s">
        <v>337</v>
      </c>
      <c r="D169" s="225" t="s">
        <v>266</v>
      </c>
      <c r="E169" s="226" t="s">
        <v>369</v>
      </c>
      <c r="F169" s="227" t="s">
        <v>370</v>
      </c>
      <c r="G169" s="228" t="s">
        <v>269</v>
      </c>
      <c r="H169" s="229">
        <v>496.22300000000001</v>
      </c>
      <c r="I169" s="230"/>
      <c r="J169" s="231">
        <f>ROUND(I169*H169,2)</f>
        <v>0</v>
      </c>
      <c r="K169" s="232"/>
      <c r="L169" s="46"/>
      <c r="M169" s="233" t="s">
        <v>1</v>
      </c>
      <c r="N169" s="234" t="s">
        <v>50</v>
      </c>
      <c r="O169" s="93"/>
      <c r="P169" s="235">
        <f>O169*H169</f>
        <v>0</v>
      </c>
      <c r="Q169" s="235">
        <v>0.00058</v>
      </c>
      <c r="R169" s="235">
        <f>Q169*H169</f>
        <v>0.28780934000000002</v>
      </c>
      <c r="S169" s="235">
        <v>0</v>
      </c>
      <c r="T169" s="23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7" t="s">
        <v>270</v>
      </c>
      <c r="AT169" s="237" t="s">
        <v>266</v>
      </c>
      <c r="AU169" s="237" t="s">
        <v>96</v>
      </c>
      <c r="AY169" s="18" t="s">
        <v>264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8" t="s">
        <v>93</v>
      </c>
      <c r="BK169" s="238">
        <f>ROUND(I169*H169,2)</f>
        <v>0</v>
      </c>
      <c r="BL169" s="18" t="s">
        <v>270</v>
      </c>
      <c r="BM169" s="237" t="s">
        <v>1091</v>
      </c>
    </row>
    <row r="170" s="13" customFormat="1">
      <c r="A170" s="13"/>
      <c r="B170" s="239"/>
      <c r="C170" s="240"/>
      <c r="D170" s="241" t="s">
        <v>272</v>
      </c>
      <c r="E170" s="242" t="s">
        <v>185</v>
      </c>
      <c r="F170" s="243" t="s">
        <v>1092</v>
      </c>
      <c r="G170" s="240"/>
      <c r="H170" s="244">
        <v>496.22300000000001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272</v>
      </c>
      <c r="AU170" s="250" t="s">
        <v>96</v>
      </c>
      <c r="AV170" s="13" t="s">
        <v>96</v>
      </c>
      <c r="AW170" s="13" t="s">
        <v>42</v>
      </c>
      <c r="AX170" s="13" t="s">
        <v>93</v>
      </c>
      <c r="AY170" s="250" t="s">
        <v>264</v>
      </c>
    </row>
    <row r="171" s="2" customFormat="1" ht="21.75" customHeight="1">
      <c r="A171" s="40"/>
      <c r="B171" s="41"/>
      <c r="C171" s="225" t="s">
        <v>345</v>
      </c>
      <c r="D171" s="225" t="s">
        <v>266</v>
      </c>
      <c r="E171" s="226" t="s">
        <v>374</v>
      </c>
      <c r="F171" s="227" t="s">
        <v>375</v>
      </c>
      <c r="G171" s="228" t="s">
        <v>269</v>
      </c>
      <c r="H171" s="229">
        <v>496.22300000000001</v>
      </c>
      <c r="I171" s="230"/>
      <c r="J171" s="231">
        <f>ROUND(I171*H171,2)</f>
        <v>0</v>
      </c>
      <c r="K171" s="232"/>
      <c r="L171" s="46"/>
      <c r="M171" s="233" t="s">
        <v>1</v>
      </c>
      <c r="N171" s="234" t="s">
        <v>50</v>
      </c>
      <c r="O171" s="93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7" t="s">
        <v>270</v>
      </c>
      <c r="AT171" s="237" t="s">
        <v>266</v>
      </c>
      <c r="AU171" s="237" t="s">
        <v>96</v>
      </c>
      <c r="AY171" s="18" t="s">
        <v>264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8" t="s">
        <v>93</v>
      </c>
      <c r="BK171" s="238">
        <f>ROUND(I171*H171,2)</f>
        <v>0</v>
      </c>
      <c r="BL171" s="18" t="s">
        <v>270</v>
      </c>
      <c r="BM171" s="237" t="s">
        <v>1093</v>
      </c>
    </row>
    <row r="172" s="13" customFormat="1">
      <c r="A172" s="13"/>
      <c r="B172" s="239"/>
      <c r="C172" s="240"/>
      <c r="D172" s="241" t="s">
        <v>272</v>
      </c>
      <c r="E172" s="242" t="s">
        <v>1</v>
      </c>
      <c r="F172" s="243" t="s">
        <v>185</v>
      </c>
      <c r="G172" s="240"/>
      <c r="H172" s="244">
        <v>496.22300000000001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272</v>
      </c>
      <c r="AU172" s="250" t="s">
        <v>96</v>
      </c>
      <c r="AV172" s="13" t="s">
        <v>96</v>
      </c>
      <c r="AW172" s="13" t="s">
        <v>42</v>
      </c>
      <c r="AX172" s="13" t="s">
        <v>93</v>
      </c>
      <c r="AY172" s="250" t="s">
        <v>264</v>
      </c>
    </row>
    <row r="173" s="2" customFormat="1" ht="37.8" customHeight="1">
      <c r="A173" s="40"/>
      <c r="B173" s="41"/>
      <c r="C173" s="225" t="s">
        <v>359</v>
      </c>
      <c r="D173" s="225" t="s">
        <v>266</v>
      </c>
      <c r="E173" s="226" t="s">
        <v>378</v>
      </c>
      <c r="F173" s="227" t="s">
        <v>379</v>
      </c>
      <c r="G173" s="228" t="s">
        <v>348</v>
      </c>
      <c r="H173" s="229">
        <v>35.588000000000001</v>
      </c>
      <c r="I173" s="230"/>
      <c r="J173" s="231">
        <f>ROUND(I173*H173,2)</f>
        <v>0</v>
      </c>
      <c r="K173" s="232"/>
      <c r="L173" s="46"/>
      <c r="M173" s="233" t="s">
        <v>1</v>
      </c>
      <c r="N173" s="234" t="s">
        <v>50</v>
      </c>
      <c r="O173" s="93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7" t="s">
        <v>270</v>
      </c>
      <c r="AT173" s="237" t="s">
        <v>266</v>
      </c>
      <c r="AU173" s="237" t="s">
        <v>96</v>
      </c>
      <c r="AY173" s="18" t="s">
        <v>264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8" t="s">
        <v>93</v>
      </c>
      <c r="BK173" s="238">
        <f>ROUND(I173*H173,2)</f>
        <v>0</v>
      </c>
      <c r="BL173" s="18" t="s">
        <v>270</v>
      </c>
      <c r="BM173" s="237" t="s">
        <v>1094</v>
      </c>
    </row>
    <row r="174" s="13" customFormat="1">
      <c r="A174" s="13"/>
      <c r="B174" s="239"/>
      <c r="C174" s="240"/>
      <c r="D174" s="241" t="s">
        <v>272</v>
      </c>
      <c r="E174" s="242" t="s">
        <v>1</v>
      </c>
      <c r="F174" s="243" t="s">
        <v>1095</v>
      </c>
      <c r="G174" s="240"/>
      <c r="H174" s="244">
        <v>35.588000000000001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272</v>
      </c>
      <c r="AU174" s="250" t="s">
        <v>96</v>
      </c>
      <c r="AV174" s="13" t="s">
        <v>96</v>
      </c>
      <c r="AW174" s="13" t="s">
        <v>42</v>
      </c>
      <c r="AX174" s="13" t="s">
        <v>93</v>
      </c>
      <c r="AY174" s="250" t="s">
        <v>264</v>
      </c>
    </row>
    <row r="175" s="2" customFormat="1" ht="37.8" customHeight="1">
      <c r="A175" s="40"/>
      <c r="B175" s="41"/>
      <c r="C175" s="225" t="s">
        <v>363</v>
      </c>
      <c r="D175" s="225" t="s">
        <v>266</v>
      </c>
      <c r="E175" s="226" t="s">
        <v>383</v>
      </c>
      <c r="F175" s="227" t="s">
        <v>384</v>
      </c>
      <c r="G175" s="228" t="s">
        <v>348</v>
      </c>
      <c r="H175" s="229">
        <v>35.588000000000001</v>
      </c>
      <c r="I175" s="230"/>
      <c r="J175" s="231">
        <f>ROUND(I175*H175,2)</f>
        <v>0</v>
      </c>
      <c r="K175" s="232"/>
      <c r="L175" s="46"/>
      <c r="M175" s="233" t="s">
        <v>1</v>
      </c>
      <c r="N175" s="234" t="s">
        <v>50</v>
      </c>
      <c r="O175" s="93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7" t="s">
        <v>270</v>
      </c>
      <c r="AT175" s="237" t="s">
        <v>266</v>
      </c>
      <c r="AU175" s="237" t="s">
        <v>96</v>
      </c>
      <c r="AY175" s="18" t="s">
        <v>264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8" t="s">
        <v>93</v>
      </c>
      <c r="BK175" s="238">
        <f>ROUND(I175*H175,2)</f>
        <v>0</v>
      </c>
      <c r="BL175" s="18" t="s">
        <v>270</v>
      </c>
      <c r="BM175" s="237" t="s">
        <v>1096</v>
      </c>
    </row>
    <row r="176" s="13" customFormat="1">
      <c r="A176" s="13"/>
      <c r="B176" s="239"/>
      <c r="C176" s="240"/>
      <c r="D176" s="241" t="s">
        <v>272</v>
      </c>
      <c r="E176" s="242" t="s">
        <v>1</v>
      </c>
      <c r="F176" s="243" t="s">
        <v>1097</v>
      </c>
      <c r="G176" s="240"/>
      <c r="H176" s="244">
        <v>35.588000000000001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272</v>
      </c>
      <c r="AU176" s="250" t="s">
        <v>96</v>
      </c>
      <c r="AV176" s="13" t="s">
        <v>96</v>
      </c>
      <c r="AW176" s="13" t="s">
        <v>42</v>
      </c>
      <c r="AX176" s="13" t="s">
        <v>93</v>
      </c>
      <c r="AY176" s="250" t="s">
        <v>264</v>
      </c>
    </row>
    <row r="177" s="2" customFormat="1" ht="37.8" customHeight="1">
      <c r="A177" s="40"/>
      <c r="B177" s="41"/>
      <c r="C177" s="225" t="s">
        <v>8</v>
      </c>
      <c r="D177" s="225" t="s">
        <v>266</v>
      </c>
      <c r="E177" s="226" t="s">
        <v>388</v>
      </c>
      <c r="F177" s="227" t="s">
        <v>389</v>
      </c>
      <c r="G177" s="228" t="s">
        <v>348</v>
      </c>
      <c r="H177" s="229">
        <v>57.901000000000003</v>
      </c>
      <c r="I177" s="230"/>
      <c r="J177" s="231">
        <f>ROUND(I177*H177,2)</f>
        <v>0</v>
      </c>
      <c r="K177" s="232"/>
      <c r="L177" s="46"/>
      <c r="M177" s="233" t="s">
        <v>1</v>
      </c>
      <c r="N177" s="234" t="s">
        <v>50</v>
      </c>
      <c r="O177" s="93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7" t="s">
        <v>270</v>
      </c>
      <c r="AT177" s="237" t="s">
        <v>266</v>
      </c>
      <c r="AU177" s="237" t="s">
        <v>96</v>
      </c>
      <c r="AY177" s="18" t="s">
        <v>264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8" t="s">
        <v>93</v>
      </c>
      <c r="BK177" s="238">
        <f>ROUND(I177*H177,2)</f>
        <v>0</v>
      </c>
      <c r="BL177" s="18" t="s">
        <v>270</v>
      </c>
      <c r="BM177" s="237" t="s">
        <v>1098</v>
      </c>
    </row>
    <row r="178" s="16" customFormat="1">
      <c r="A178" s="16"/>
      <c r="B178" s="273"/>
      <c r="C178" s="274"/>
      <c r="D178" s="241" t="s">
        <v>272</v>
      </c>
      <c r="E178" s="275" t="s">
        <v>1</v>
      </c>
      <c r="F178" s="276" t="s">
        <v>391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2" t="s">
        <v>272</v>
      </c>
      <c r="AU178" s="282" t="s">
        <v>96</v>
      </c>
      <c r="AV178" s="16" t="s">
        <v>93</v>
      </c>
      <c r="AW178" s="16" t="s">
        <v>42</v>
      </c>
      <c r="AX178" s="16" t="s">
        <v>85</v>
      </c>
      <c r="AY178" s="282" t="s">
        <v>264</v>
      </c>
    </row>
    <row r="179" s="13" customFormat="1">
      <c r="A179" s="13"/>
      <c r="B179" s="239"/>
      <c r="C179" s="240"/>
      <c r="D179" s="241" t="s">
        <v>272</v>
      </c>
      <c r="E179" s="242" t="s">
        <v>187</v>
      </c>
      <c r="F179" s="243" t="s">
        <v>1099</v>
      </c>
      <c r="G179" s="240"/>
      <c r="H179" s="244">
        <v>56.671999999999997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272</v>
      </c>
      <c r="AU179" s="250" t="s">
        <v>96</v>
      </c>
      <c r="AV179" s="13" t="s">
        <v>96</v>
      </c>
      <c r="AW179" s="13" t="s">
        <v>42</v>
      </c>
      <c r="AX179" s="13" t="s">
        <v>85</v>
      </c>
      <c r="AY179" s="250" t="s">
        <v>264</v>
      </c>
    </row>
    <row r="180" s="13" customFormat="1">
      <c r="A180" s="13"/>
      <c r="B180" s="239"/>
      <c r="C180" s="240"/>
      <c r="D180" s="241" t="s">
        <v>272</v>
      </c>
      <c r="E180" s="242" t="s">
        <v>189</v>
      </c>
      <c r="F180" s="243" t="s">
        <v>1100</v>
      </c>
      <c r="G180" s="240"/>
      <c r="H180" s="244">
        <v>0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272</v>
      </c>
      <c r="AU180" s="250" t="s">
        <v>96</v>
      </c>
      <c r="AV180" s="13" t="s">
        <v>96</v>
      </c>
      <c r="AW180" s="13" t="s">
        <v>42</v>
      </c>
      <c r="AX180" s="13" t="s">
        <v>85</v>
      </c>
      <c r="AY180" s="250" t="s">
        <v>264</v>
      </c>
    </row>
    <row r="181" s="13" customFormat="1">
      <c r="A181" s="13"/>
      <c r="B181" s="239"/>
      <c r="C181" s="240"/>
      <c r="D181" s="241" t="s">
        <v>272</v>
      </c>
      <c r="E181" s="242" t="s">
        <v>191</v>
      </c>
      <c r="F181" s="243" t="s">
        <v>394</v>
      </c>
      <c r="G181" s="240"/>
      <c r="H181" s="244">
        <v>57.901000000000003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272</v>
      </c>
      <c r="AU181" s="250" t="s">
        <v>96</v>
      </c>
      <c r="AV181" s="13" t="s">
        <v>96</v>
      </c>
      <c r="AW181" s="13" t="s">
        <v>42</v>
      </c>
      <c r="AX181" s="13" t="s">
        <v>93</v>
      </c>
      <c r="AY181" s="250" t="s">
        <v>264</v>
      </c>
    </row>
    <row r="182" s="2" customFormat="1" ht="37.8" customHeight="1">
      <c r="A182" s="40"/>
      <c r="B182" s="41"/>
      <c r="C182" s="225" t="s">
        <v>373</v>
      </c>
      <c r="D182" s="225" t="s">
        <v>266</v>
      </c>
      <c r="E182" s="226" t="s">
        <v>396</v>
      </c>
      <c r="F182" s="227" t="s">
        <v>397</v>
      </c>
      <c r="G182" s="228" t="s">
        <v>348</v>
      </c>
      <c r="H182" s="229">
        <v>231.60400000000001</v>
      </c>
      <c r="I182" s="230"/>
      <c r="J182" s="231">
        <f>ROUND(I182*H182,2)</f>
        <v>0</v>
      </c>
      <c r="K182" s="232"/>
      <c r="L182" s="46"/>
      <c r="M182" s="233" t="s">
        <v>1</v>
      </c>
      <c r="N182" s="234" t="s">
        <v>50</v>
      </c>
      <c r="O182" s="93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7" t="s">
        <v>270</v>
      </c>
      <c r="AT182" s="237" t="s">
        <v>266</v>
      </c>
      <c r="AU182" s="237" t="s">
        <v>96</v>
      </c>
      <c r="AY182" s="18" t="s">
        <v>264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8" t="s">
        <v>93</v>
      </c>
      <c r="BK182" s="238">
        <f>ROUND(I182*H182,2)</f>
        <v>0</v>
      </c>
      <c r="BL182" s="18" t="s">
        <v>270</v>
      </c>
      <c r="BM182" s="237" t="s">
        <v>1101</v>
      </c>
    </row>
    <row r="183" s="16" customFormat="1">
      <c r="A183" s="16"/>
      <c r="B183" s="273"/>
      <c r="C183" s="274"/>
      <c r="D183" s="241" t="s">
        <v>272</v>
      </c>
      <c r="E183" s="275" t="s">
        <v>1</v>
      </c>
      <c r="F183" s="276" t="s">
        <v>391</v>
      </c>
      <c r="G183" s="274"/>
      <c r="H183" s="275" t="s">
        <v>1</v>
      </c>
      <c r="I183" s="277"/>
      <c r="J183" s="274"/>
      <c r="K183" s="274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272</v>
      </c>
      <c r="AU183" s="282" t="s">
        <v>96</v>
      </c>
      <c r="AV183" s="16" t="s">
        <v>93</v>
      </c>
      <c r="AW183" s="16" t="s">
        <v>42</v>
      </c>
      <c r="AX183" s="16" t="s">
        <v>85</v>
      </c>
      <c r="AY183" s="282" t="s">
        <v>264</v>
      </c>
    </row>
    <row r="184" s="13" customFormat="1">
      <c r="A184" s="13"/>
      <c r="B184" s="239"/>
      <c r="C184" s="240"/>
      <c r="D184" s="241" t="s">
        <v>272</v>
      </c>
      <c r="E184" s="242" t="s">
        <v>1</v>
      </c>
      <c r="F184" s="243" t="s">
        <v>399</v>
      </c>
      <c r="G184" s="240"/>
      <c r="H184" s="244">
        <v>231.60400000000001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272</v>
      </c>
      <c r="AU184" s="250" t="s">
        <v>96</v>
      </c>
      <c r="AV184" s="13" t="s">
        <v>96</v>
      </c>
      <c r="AW184" s="13" t="s">
        <v>42</v>
      </c>
      <c r="AX184" s="13" t="s">
        <v>93</v>
      </c>
      <c r="AY184" s="250" t="s">
        <v>264</v>
      </c>
    </row>
    <row r="185" s="2" customFormat="1" ht="37.8" customHeight="1">
      <c r="A185" s="40"/>
      <c r="B185" s="41"/>
      <c r="C185" s="225" t="s">
        <v>377</v>
      </c>
      <c r="D185" s="225" t="s">
        <v>266</v>
      </c>
      <c r="E185" s="226" t="s">
        <v>400</v>
      </c>
      <c r="F185" s="227" t="s">
        <v>401</v>
      </c>
      <c r="G185" s="228" t="s">
        <v>348</v>
      </c>
      <c r="H185" s="229">
        <v>57.901000000000003</v>
      </c>
      <c r="I185" s="230"/>
      <c r="J185" s="231">
        <f>ROUND(I185*H185,2)</f>
        <v>0</v>
      </c>
      <c r="K185" s="232"/>
      <c r="L185" s="46"/>
      <c r="M185" s="233" t="s">
        <v>1</v>
      </c>
      <c r="N185" s="234" t="s">
        <v>50</v>
      </c>
      <c r="O185" s="93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7" t="s">
        <v>270</v>
      </c>
      <c r="AT185" s="237" t="s">
        <v>266</v>
      </c>
      <c r="AU185" s="237" t="s">
        <v>96</v>
      </c>
      <c r="AY185" s="18" t="s">
        <v>264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8" t="s">
        <v>93</v>
      </c>
      <c r="BK185" s="238">
        <f>ROUND(I185*H185,2)</f>
        <v>0</v>
      </c>
      <c r="BL185" s="18" t="s">
        <v>270</v>
      </c>
      <c r="BM185" s="237" t="s">
        <v>1102</v>
      </c>
    </row>
    <row r="186" s="16" customFormat="1">
      <c r="A186" s="16"/>
      <c r="B186" s="273"/>
      <c r="C186" s="274"/>
      <c r="D186" s="241" t="s">
        <v>272</v>
      </c>
      <c r="E186" s="275" t="s">
        <v>1</v>
      </c>
      <c r="F186" s="276" t="s">
        <v>391</v>
      </c>
      <c r="G186" s="274"/>
      <c r="H186" s="275" t="s">
        <v>1</v>
      </c>
      <c r="I186" s="277"/>
      <c r="J186" s="274"/>
      <c r="K186" s="274"/>
      <c r="L186" s="278"/>
      <c r="M186" s="279"/>
      <c r="N186" s="280"/>
      <c r="O186" s="280"/>
      <c r="P186" s="280"/>
      <c r="Q186" s="280"/>
      <c r="R186" s="280"/>
      <c r="S186" s="280"/>
      <c r="T186" s="281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2" t="s">
        <v>272</v>
      </c>
      <c r="AU186" s="282" t="s">
        <v>96</v>
      </c>
      <c r="AV186" s="16" t="s">
        <v>93</v>
      </c>
      <c r="AW186" s="16" t="s">
        <v>42</v>
      </c>
      <c r="AX186" s="16" t="s">
        <v>85</v>
      </c>
      <c r="AY186" s="282" t="s">
        <v>264</v>
      </c>
    </row>
    <row r="187" s="13" customFormat="1">
      <c r="A187" s="13"/>
      <c r="B187" s="239"/>
      <c r="C187" s="240"/>
      <c r="D187" s="241" t="s">
        <v>272</v>
      </c>
      <c r="E187" s="242" t="s">
        <v>193</v>
      </c>
      <c r="F187" s="243" t="s">
        <v>403</v>
      </c>
      <c r="G187" s="240"/>
      <c r="H187" s="244">
        <v>57.901000000000003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272</v>
      </c>
      <c r="AU187" s="250" t="s">
        <v>96</v>
      </c>
      <c r="AV187" s="13" t="s">
        <v>96</v>
      </c>
      <c r="AW187" s="13" t="s">
        <v>42</v>
      </c>
      <c r="AX187" s="13" t="s">
        <v>93</v>
      </c>
      <c r="AY187" s="250" t="s">
        <v>264</v>
      </c>
    </row>
    <row r="188" s="2" customFormat="1" ht="37.8" customHeight="1">
      <c r="A188" s="40"/>
      <c r="B188" s="41"/>
      <c r="C188" s="225" t="s">
        <v>382</v>
      </c>
      <c r="D188" s="225" t="s">
        <v>266</v>
      </c>
      <c r="E188" s="226" t="s">
        <v>405</v>
      </c>
      <c r="F188" s="227" t="s">
        <v>406</v>
      </c>
      <c r="G188" s="228" t="s">
        <v>348</v>
      </c>
      <c r="H188" s="229">
        <v>231.60400000000001</v>
      </c>
      <c r="I188" s="230"/>
      <c r="J188" s="231">
        <f>ROUND(I188*H188,2)</f>
        <v>0</v>
      </c>
      <c r="K188" s="232"/>
      <c r="L188" s="46"/>
      <c r="M188" s="233" t="s">
        <v>1</v>
      </c>
      <c r="N188" s="234" t="s">
        <v>50</v>
      </c>
      <c r="O188" s="93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7" t="s">
        <v>270</v>
      </c>
      <c r="AT188" s="237" t="s">
        <v>266</v>
      </c>
      <c r="AU188" s="237" t="s">
        <v>96</v>
      </c>
      <c r="AY188" s="18" t="s">
        <v>264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8" t="s">
        <v>93</v>
      </c>
      <c r="BK188" s="238">
        <f>ROUND(I188*H188,2)</f>
        <v>0</v>
      </c>
      <c r="BL188" s="18" t="s">
        <v>270</v>
      </c>
      <c r="BM188" s="237" t="s">
        <v>1103</v>
      </c>
    </row>
    <row r="189" s="16" customFormat="1">
      <c r="A189" s="16"/>
      <c r="B189" s="273"/>
      <c r="C189" s="274"/>
      <c r="D189" s="241" t="s">
        <v>272</v>
      </c>
      <c r="E189" s="275" t="s">
        <v>1</v>
      </c>
      <c r="F189" s="276" t="s">
        <v>391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2" t="s">
        <v>272</v>
      </c>
      <c r="AU189" s="282" t="s">
        <v>96</v>
      </c>
      <c r="AV189" s="16" t="s">
        <v>93</v>
      </c>
      <c r="AW189" s="16" t="s">
        <v>42</v>
      </c>
      <c r="AX189" s="16" t="s">
        <v>85</v>
      </c>
      <c r="AY189" s="282" t="s">
        <v>264</v>
      </c>
    </row>
    <row r="190" s="13" customFormat="1">
      <c r="A190" s="13"/>
      <c r="B190" s="239"/>
      <c r="C190" s="240"/>
      <c r="D190" s="241" t="s">
        <v>272</v>
      </c>
      <c r="E190" s="242" t="s">
        <v>1</v>
      </c>
      <c r="F190" s="243" t="s">
        <v>408</v>
      </c>
      <c r="G190" s="240"/>
      <c r="H190" s="244">
        <v>231.60400000000001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272</v>
      </c>
      <c r="AU190" s="250" t="s">
        <v>96</v>
      </c>
      <c r="AV190" s="13" t="s">
        <v>96</v>
      </c>
      <c r="AW190" s="13" t="s">
        <v>42</v>
      </c>
      <c r="AX190" s="13" t="s">
        <v>93</v>
      </c>
      <c r="AY190" s="250" t="s">
        <v>264</v>
      </c>
    </row>
    <row r="191" s="2" customFormat="1" ht="24.15" customHeight="1">
      <c r="A191" s="40"/>
      <c r="B191" s="41"/>
      <c r="C191" s="225" t="s">
        <v>387</v>
      </c>
      <c r="D191" s="225" t="s">
        <v>266</v>
      </c>
      <c r="E191" s="226" t="s">
        <v>410</v>
      </c>
      <c r="F191" s="227" t="s">
        <v>411</v>
      </c>
      <c r="G191" s="228" t="s">
        <v>348</v>
      </c>
      <c r="H191" s="229">
        <v>17.794</v>
      </c>
      <c r="I191" s="230"/>
      <c r="J191" s="231">
        <f>ROUND(I191*H191,2)</f>
        <v>0</v>
      </c>
      <c r="K191" s="232"/>
      <c r="L191" s="46"/>
      <c r="M191" s="233" t="s">
        <v>1</v>
      </c>
      <c r="N191" s="234" t="s">
        <v>50</v>
      </c>
      <c r="O191" s="93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7" t="s">
        <v>270</v>
      </c>
      <c r="AT191" s="237" t="s">
        <v>266</v>
      </c>
      <c r="AU191" s="237" t="s">
        <v>96</v>
      </c>
      <c r="AY191" s="18" t="s">
        <v>264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8" t="s">
        <v>93</v>
      </c>
      <c r="BK191" s="238">
        <f>ROUND(I191*H191,2)</f>
        <v>0</v>
      </c>
      <c r="BL191" s="18" t="s">
        <v>270</v>
      </c>
      <c r="BM191" s="237" t="s">
        <v>1104</v>
      </c>
    </row>
    <row r="192" s="13" customFormat="1">
      <c r="A192" s="13"/>
      <c r="B192" s="239"/>
      <c r="C192" s="240"/>
      <c r="D192" s="241" t="s">
        <v>272</v>
      </c>
      <c r="E192" s="242" t="s">
        <v>219</v>
      </c>
      <c r="F192" s="243" t="s">
        <v>1105</v>
      </c>
      <c r="G192" s="240"/>
      <c r="H192" s="244">
        <v>17.794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272</v>
      </c>
      <c r="AU192" s="250" t="s">
        <v>96</v>
      </c>
      <c r="AV192" s="13" t="s">
        <v>96</v>
      </c>
      <c r="AW192" s="13" t="s">
        <v>42</v>
      </c>
      <c r="AX192" s="13" t="s">
        <v>93</v>
      </c>
      <c r="AY192" s="250" t="s">
        <v>264</v>
      </c>
    </row>
    <row r="193" s="2" customFormat="1" ht="24.15" customHeight="1">
      <c r="A193" s="40"/>
      <c r="B193" s="41"/>
      <c r="C193" s="225" t="s">
        <v>395</v>
      </c>
      <c r="D193" s="225" t="s">
        <v>266</v>
      </c>
      <c r="E193" s="226" t="s">
        <v>415</v>
      </c>
      <c r="F193" s="227" t="s">
        <v>416</v>
      </c>
      <c r="G193" s="228" t="s">
        <v>348</v>
      </c>
      <c r="H193" s="229">
        <v>17.794</v>
      </c>
      <c r="I193" s="230"/>
      <c r="J193" s="231">
        <f>ROUND(I193*H193,2)</f>
        <v>0</v>
      </c>
      <c r="K193" s="232"/>
      <c r="L193" s="46"/>
      <c r="M193" s="233" t="s">
        <v>1</v>
      </c>
      <c r="N193" s="234" t="s">
        <v>50</v>
      </c>
      <c r="O193" s="93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7" t="s">
        <v>270</v>
      </c>
      <c r="AT193" s="237" t="s">
        <v>266</v>
      </c>
      <c r="AU193" s="237" t="s">
        <v>96</v>
      </c>
      <c r="AY193" s="18" t="s">
        <v>264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8" t="s">
        <v>93</v>
      </c>
      <c r="BK193" s="238">
        <f>ROUND(I193*H193,2)</f>
        <v>0</v>
      </c>
      <c r="BL193" s="18" t="s">
        <v>270</v>
      </c>
      <c r="BM193" s="237" t="s">
        <v>1106</v>
      </c>
    </row>
    <row r="194" s="13" customFormat="1">
      <c r="A194" s="13"/>
      <c r="B194" s="239"/>
      <c r="C194" s="240"/>
      <c r="D194" s="241" t="s">
        <v>272</v>
      </c>
      <c r="E194" s="242" t="s">
        <v>221</v>
      </c>
      <c r="F194" s="243" t="s">
        <v>1105</v>
      </c>
      <c r="G194" s="240"/>
      <c r="H194" s="244">
        <v>17.794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272</v>
      </c>
      <c r="AU194" s="250" t="s">
        <v>96</v>
      </c>
      <c r="AV194" s="13" t="s">
        <v>96</v>
      </c>
      <c r="AW194" s="13" t="s">
        <v>42</v>
      </c>
      <c r="AX194" s="13" t="s">
        <v>93</v>
      </c>
      <c r="AY194" s="250" t="s">
        <v>264</v>
      </c>
    </row>
    <row r="195" s="2" customFormat="1" ht="24.15" customHeight="1">
      <c r="A195" s="40"/>
      <c r="B195" s="41"/>
      <c r="C195" s="225" t="s">
        <v>7</v>
      </c>
      <c r="D195" s="225" t="s">
        <v>266</v>
      </c>
      <c r="E195" s="226" t="s">
        <v>419</v>
      </c>
      <c r="F195" s="227" t="s">
        <v>420</v>
      </c>
      <c r="G195" s="228" t="s">
        <v>348</v>
      </c>
      <c r="H195" s="229">
        <v>35.588000000000001</v>
      </c>
      <c r="I195" s="230"/>
      <c r="J195" s="231">
        <f>ROUND(I195*H195,2)</f>
        <v>0</v>
      </c>
      <c r="K195" s="232"/>
      <c r="L195" s="46"/>
      <c r="M195" s="233" t="s">
        <v>1</v>
      </c>
      <c r="N195" s="234" t="s">
        <v>50</v>
      </c>
      <c r="O195" s="93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7" t="s">
        <v>270</v>
      </c>
      <c r="AT195" s="237" t="s">
        <v>266</v>
      </c>
      <c r="AU195" s="237" t="s">
        <v>96</v>
      </c>
      <c r="AY195" s="18" t="s">
        <v>264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8" t="s">
        <v>93</v>
      </c>
      <c r="BK195" s="238">
        <f>ROUND(I195*H195,2)</f>
        <v>0</v>
      </c>
      <c r="BL195" s="18" t="s">
        <v>270</v>
      </c>
      <c r="BM195" s="237" t="s">
        <v>1107</v>
      </c>
    </row>
    <row r="196" s="13" customFormat="1">
      <c r="A196" s="13"/>
      <c r="B196" s="239"/>
      <c r="C196" s="240"/>
      <c r="D196" s="241" t="s">
        <v>272</v>
      </c>
      <c r="E196" s="242" t="s">
        <v>1</v>
      </c>
      <c r="F196" s="243" t="s">
        <v>1108</v>
      </c>
      <c r="G196" s="240"/>
      <c r="H196" s="244">
        <v>35.588000000000001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272</v>
      </c>
      <c r="AU196" s="250" t="s">
        <v>96</v>
      </c>
      <c r="AV196" s="13" t="s">
        <v>96</v>
      </c>
      <c r="AW196" s="13" t="s">
        <v>42</v>
      </c>
      <c r="AX196" s="13" t="s">
        <v>93</v>
      </c>
      <c r="AY196" s="250" t="s">
        <v>264</v>
      </c>
    </row>
    <row r="197" s="2" customFormat="1" ht="24.15" customHeight="1">
      <c r="A197" s="40"/>
      <c r="B197" s="41"/>
      <c r="C197" s="225" t="s">
        <v>404</v>
      </c>
      <c r="D197" s="225" t="s">
        <v>266</v>
      </c>
      <c r="E197" s="226" t="s">
        <v>424</v>
      </c>
      <c r="F197" s="227" t="s">
        <v>425</v>
      </c>
      <c r="G197" s="228" t="s">
        <v>426</v>
      </c>
      <c r="H197" s="229">
        <v>231.60400000000001</v>
      </c>
      <c r="I197" s="230"/>
      <c r="J197" s="231">
        <f>ROUND(I197*H197,2)</f>
        <v>0</v>
      </c>
      <c r="K197" s="232"/>
      <c r="L197" s="46"/>
      <c r="M197" s="233" t="s">
        <v>1</v>
      </c>
      <c r="N197" s="234" t="s">
        <v>50</v>
      </c>
      <c r="O197" s="93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7" t="s">
        <v>270</v>
      </c>
      <c r="AT197" s="237" t="s">
        <v>266</v>
      </c>
      <c r="AU197" s="237" t="s">
        <v>96</v>
      </c>
      <c r="AY197" s="18" t="s">
        <v>264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8" t="s">
        <v>93</v>
      </c>
      <c r="BK197" s="238">
        <f>ROUND(I197*H197,2)</f>
        <v>0</v>
      </c>
      <c r="BL197" s="18" t="s">
        <v>270</v>
      </c>
      <c r="BM197" s="237" t="s">
        <v>1109</v>
      </c>
    </row>
    <row r="198" s="13" customFormat="1">
      <c r="A198" s="13"/>
      <c r="B198" s="239"/>
      <c r="C198" s="240"/>
      <c r="D198" s="241" t="s">
        <v>272</v>
      </c>
      <c r="E198" s="242" t="s">
        <v>194</v>
      </c>
      <c r="F198" s="243" t="s">
        <v>428</v>
      </c>
      <c r="G198" s="240"/>
      <c r="H198" s="244">
        <v>115.80200000000001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272</v>
      </c>
      <c r="AU198" s="250" t="s">
        <v>96</v>
      </c>
      <c r="AV198" s="13" t="s">
        <v>96</v>
      </c>
      <c r="AW198" s="13" t="s">
        <v>42</v>
      </c>
      <c r="AX198" s="13" t="s">
        <v>85</v>
      </c>
      <c r="AY198" s="250" t="s">
        <v>264</v>
      </c>
    </row>
    <row r="199" s="13" customFormat="1">
      <c r="A199" s="13"/>
      <c r="B199" s="239"/>
      <c r="C199" s="240"/>
      <c r="D199" s="241" t="s">
        <v>272</v>
      </c>
      <c r="E199" s="242" t="s">
        <v>1</v>
      </c>
      <c r="F199" s="243" t="s">
        <v>429</v>
      </c>
      <c r="G199" s="240"/>
      <c r="H199" s="244">
        <v>231.60400000000001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272</v>
      </c>
      <c r="AU199" s="250" t="s">
        <v>96</v>
      </c>
      <c r="AV199" s="13" t="s">
        <v>96</v>
      </c>
      <c r="AW199" s="13" t="s">
        <v>42</v>
      </c>
      <c r="AX199" s="13" t="s">
        <v>93</v>
      </c>
      <c r="AY199" s="250" t="s">
        <v>264</v>
      </c>
    </row>
    <row r="200" s="2" customFormat="1" ht="16.5" customHeight="1">
      <c r="A200" s="40"/>
      <c r="B200" s="41"/>
      <c r="C200" s="225" t="s">
        <v>409</v>
      </c>
      <c r="D200" s="225" t="s">
        <v>266</v>
      </c>
      <c r="E200" s="226" t="s">
        <v>431</v>
      </c>
      <c r="F200" s="227" t="s">
        <v>432</v>
      </c>
      <c r="G200" s="228" t="s">
        <v>348</v>
      </c>
      <c r="H200" s="229">
        <v>115.80200000000001</v>
      </c>
      <c r="I200" s="230"/>
      <c r="J200" s="231">
        <f>ROUND(I200*H200,2)</f>
        <v>0</v>
      </c>
      <c r="K200" s="232"/>
      <c r="L200" s="46"/>
      <c r="M200" s="233" t="s">
        <v>1</v>
      </c>
      <c r="N200" s="234" t="s">
        <v>50</v>
      </c>
      <c r="O200" s="93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7" t="s">
        <v>270</v>
      </c>
      <c r="AT200" s="237" t="s">
        <v>266</v>
      </c>
      <c r="AU200" s="237" t="s">
        <v>96</v>
      </c>
      <c r="AY200" s="18" t="s">
        <v>264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8" t="s">
        <v>93</v>
      </c>
      <c r="BK200" s="238">
        <f>ROUND(I200*H200,2)</f>
        <v>0</v>
      </c>
      <c r="BL200" s="18" t="s">
        <v>270</v>
      </c>
      <c r="BM200" s="237" t="s">
        <v>1110</v>
      </c>
    </row>
    <row r="201" s="13" customFormat="1">
      <c r="A201" s="13"/>
      <c r="B201" s="239"/>
      <c r="C201" s="240"/>
      <c r="D201" s="241" t="s">
        <v>272</v>
      </c>
      <c r="E201" s="242" t="s">
        <v>1</v>
      </c>
      <c r="F201" s="243" t="s">
        <v>194</v>
      </c>
      <c r="G201" s="240"/>
      <c r="H201" s="244">
        <v>115.80200000000001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272</v>
      </c>
      <c r="AU201" s="250" t="s">
        <v>96</v>
      </c>
      <c r="AV201" s="13" t="s">
        <v>96</v>
      </c>
      <c r="AW201" s="13" t="s">
        <v>42</v>
      </c>
      <c r="AX201" s="13" t="s">
        <v>93</v>
      </c>
      <c r="AY201" s="250" t="s">
        <v>264</v>
      </c>
    </row>
    <row r="202" s="2" customFormat="1" ht="24.15" customHeight="1">
      <c r="A202" s="40"/>
      <c r="B202" s="41"/>
      <c r="C202" s="225" t="s">
        <v>414</v>
      </c>
      <c r="D202" s="225" t="s">
        <v>266</v>
      </c>
      <c r="E202" s="226" t="s">
        <v>435</v>
      </c>
      <c r="F202" s="227" t="s">
        <v>436</v>
      </c>
      <c r="G202" s="228" t="s">
        <v>348</v>
      </c>
      <c r="H202" s="229">
        <v>130.30600000000001</v>
      </c>
      <c r="I202" s="230"/>
      <c r="J202" s="231">
        <f>ROUND(I202*H202,2)</f>
        <v>0</v>
      </c>
      <c r="K202" s="232"/>
      <c r="L202" s="46"/>
      <c r="M202" s="233" t="s">
        <v>1</v>
      </c>
      <c r="N202" s="234" t="s">
        <v>50</v>
      </c>
      <c r="O202" s="93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7" t="s">
        <v>270</v>
      </c>
      <c r="AT202" s="237" t="s">
        <v>266</v>
      </c>
      <c r="AU202" s="237" t="s">
        <v>96</v>
      </c>
      <c r="AY202" s="18" t="s">
        <v>264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8" t="s">
        <v>93</v>
      </c>
      <c r="BK202" s="238">
        <f>ROUND(I202*H202,2)</f>
        <v>0</v>
      </c>
      <c r="BL202" s="18" t="s">
        <v>270</v>
      </c>
      <c r="BM202" s="237" t="s">
        <v>1111</v>
      </c>
    </row>
    <row r="203" s="13" customFormat="1">
      <c r="A203" s="13"/>
      <c r="B203" s="239"/>
      <c r="C203" s="240"/>
      <c r="D203" s="241" t="s">
        <v>272</v>
      </c>
      <c r="E203" s="242" t="s">
        <v>196</v>
      </c>
      <c r="F203" s="243" t="s">
        <v>438</v>
      </c>
      <c r="G203" s="240"/>
      <c r="H203" s="244">
        <v>94.718000000000004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272</v>
      </c>
      <c r="AU203" s="250" t="s">
        <v>96</v>
      </c>
      <c r="AV203" s="13" t="s">
        <v>96</v>
      </c>
      <c r="AW203" s="13" t="s">
        <v>42</v>
      </c>
      <c r="AX203" s="13" t="s">
        <v>85</v>
      </c>
      <c r="AY203" s="250" t="s">
        <v>264</v>
      </c>
    </row>
    <row r="204" s="13" customFormat="1">
      <c r="A204" s="13"/>
      <c r="B204" s="239"/>
      <c r="C204" s="240"/>
      <c r="D204" s="241" t="s">
        <v>272</v>
      </c>
      <c r="E204" s="242" t="s">
        <v>217</v>
      </c>
      <c r="F204" s="243" t="s">
        <v>1112</v>
      </c>
      <c r="G204" s="240"/>
      <c r="H204" s="244">
        <v>35.588000000000001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272</v>
      </c>
      <c r="AU204" s="250" t="s">
        <v>96</v>
      </c>
      <c r="AV204" s="13" t="s">
        <v>96</v>
      </c>
      <c r="AW204" s="13" t="s">
        <v>42</v>
      </c>
      <c r="AX204" s="13" t="s">
        <v>85</v>
      </c>
      <c r="AY204" s="250" t="s">
        <v>264</v>
      </c>
    </row>
    <row r="205" s="13" customFormat="1">
      <c r="A205" s="13"/>
      <c r="B205" s="239"/>
      <c r="C205" s="240"/>
      <c r="D205" s="241" t="s">
        <v>272</v>
      </c>
      <c r="E205" s="242" t="s">
        <v>440</v>
      </c>
      <c r="F205" s="243" t="s">
        <v>441</v>
      </c>
      <c r="G205" s="240"/>
      <c r="H205" s="244">
        <v>0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272</v>
      </c>
      <c r="AU205" s="250" t="s">
        <v>96</v>
      </c>
      <c r="AV205" s="13" t="s">
        <v>96</v>
      </c>
      <c r="AW205" s="13" t="s">
        <v>42</v>
      </c>
      <c r="AX205" s="13" t="s">
        <v>85</v>
      </c>
      <c r="AY205" s="250" t="s">
        <v>264</v>
      </c>
    </row>
    <row r="206" s="14" customFormat="1">
      <c r="A206" s="14"/>
      <c r="B206" s="251"/>
      <c r="C206" s="252"/>
      <c r="D206" s="241" t="s">
        <v>272</v>
      </c>
      <c r="E206" s="253" t="s">
        <v>1113</v>
      </c>
      <c r="F206" s="254" t="s">
        <v>281</v>
      </c>
      <c r="G206" s="252"/>
      <c r="H206" s="255">
        <v>130.30600000000001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1" t="s">
        <v>272</v>
      </c>
      <c r="AU206" s="261" t="s">
        <v>96</v>
      </c>
      <c r="AV206" s="14" t="s">
        <v>282</v>
      </c>
      <c r="AW206" s="14" t="s">
        <v>42</v>
      </c>
      <c r="AX206" s="14" t="s">
        <v>85</v>
      </c>
      <c r="AY206" s="261" t="s">
        <v>264</v>
      </c>
    </row>
    <row r="207" s="15" customFormat="1">
      <c r="A207" s="15"/>
      <c r="B207" s="262"/>
      <c r="C207" s="263"/>
      <c r="D207" s="241" t="s">
        <v>272</v>
      </c>
      <c r="E207" s="264" t="s">
        <v>443</v>
      </c>
      <c r="F207" s="265" t="s">
        <v>344</v>
      </c>
      <c r="G207" s="263"/>
      <c r="H207" s="266">
        <v>130.30600000000001</v>
      </c>
      <c r="I207" s="267"/>
      <c r="J207" s="263"/>
      <c r="K207" s="263"/>
      <c r="L207" s="268"/>
      <c r="M207" s="269"/>
      <c r="N207" s="270"/>
      <c r="O207" s="270"/>
      <c r="P207" s="270"/>
      <c r="Q207" s="270"/>
      <c r="R207" s="270"/>
      <c r="S207" s="270"/>
      <c r="T207" s="27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2" t="s">
        <v>272</v>
      </c>
      <c r="AU207" s="272" t="s">
        <v>96</v>
      </c>
      <c r="AV207" s="15" t="s">
        <v>270</v>
      </c>
      <c r="AW207" s="15" t="s">
        <v>42</v>
      </c>
      <c r="AX207" s="15" t="s">
        <v>93</v>
      </c>
      <c r="AY207" s="272" t="s">
        <v>264</v>
      </c>
    </row>
    <row r="208" s="2" customFormat="1" ht="16.5" customHeight="1">
      <c r="A208" s="40"/>
      <c r="B208" s="41"/>
      <c r="C208" s="283" t="s">
        <v>418</v>
      </c>
      <c r="D208" s="283" t="s">
        <v>445</v>
      </c>
      <c r="E208" s="284" t="s">
        <v>446</v>
      </c>
      <c r="F208" s="285" t="s">
        <v>447</v>
      </c>
      <c r="G208" s="286" t="s">
        <v>426</v>
      </c>
      <c r="H208" s="287">
        <v>189.43600000000001</v>
      </c>
      <c r="I208" s="288"/>
      <c r="J208" s="289">
        <f>ROUND(I208*H208,2)</f>
        <v>0</v>
      </c>
      <c r="K208" s="290"/>
      <c r="L208" s="291"/>
      <c r="M208" s="292" t="s">
        <v>1</v>
      </c>
      <c r="N208" s="293" t="s">
        <v>50</v>
      </c>
      <c r="O208" s="93"/>
      <c r="P208" s="235">
        <f>O208*H208</f>
        <v>0</v>
      </c>
      <c r="Q208" s="235">
        <v>1</v>
      </c>
      <c r="R208" s="235">
        <f>Q208*H208</f>
        <v>189.43600000000001</v>
      </c>
      <c r="S208" s="235">
        <v>0</v>
      </c>
      <c r="T208" s="23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7" t="s">
        <v>321</v>
      </c>
      <c r="AT208" s="237" t="s">
        <v>445</v>
      </c>
      <c r="AU208" s="237" t="s">
        <v>96</v>
      </c>
      <c r="AY208" s="18" t="s">
        <v>264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8" t="s">
        <v>93</v>
      </c>
      <c r="BK208" s="238">
        <f>ROUND(I208*H208,2)</f>
        <v>0</v>
      </c>
      <c r="BL208" s="18" t="s">
        <v>270</v>
      </c>
      <c r="BM208" s="237" t="s">
        <v>1114</v>
      </c>
    </row>
    <row r="209" s="16" customFormat="1">
      <c r="A209" s="16"/>
      <c r="B209" s="273"/>
      <c r="C209" s="274"/>
      <c r="D209" s="241" t="s">
        <v>272</v>
      </c>
      <c r="E209" s="275" t="s">
        <v>1</v>
      </c>
      <c r="F209" s="276" t="s">
        <v>449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272</v>
      </c>
      <c r="AU209" s="282" t="s">
        <v>96</v>
      </c>
      <c r="AV209" s="16" t="s">
        <v>93</v>
      </c>
      <c r="AW209" s="16" t="s">
        <v>42</v>
      </c>
      <c r="AX209" s="16" t="s">
        <v>85</v>
      </c>
      <c r="AY209" s="282" t="s">
        <v>264</v>
      </c>
    </row>
    <row r="210" s="13" customFormat="1">
      <c r="A210" s="13"/>
      <c r="B210" s="239"/>
      <c r="C210" s="240"/>
      <c r="D210" s="241" t="s">
        <v>272</v>
      </c>
      <c r="E210" s="242" t="s">
        <v>1</v>
      </c>
      <c r="F210" s="243" t="s">
        <v>450</v>
      </c>
      <c r="G210" s="240"/>
      <c r="H210" s="244">
        <v>189.43600000000001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272</v>
      </c>
      <c r="AU210" s="250" t="s">
        <v>96</v>
      </c>
      <c r="AV210" s="13" t="s">
        <v>96</v>
      </c>
      <c r="AW210" s="13" t="s">
        <v>42</v>
      </c>
      <c r="AX210" s="13" t="s">
        <v>93</v>
      </c>
      <c r="AY210" s="250" t="s">
        <v>264</v>
      </c>
    </row>
    <row r="211" s="2" customFormat="1" ht="24.15" customHeight="1">
      <c r="A211" s="40"/>
      <c r="B211" s="41"/>
      <c r="C211" s="225" t="s">
        <v>423</v>
      </c>
      <c r="D211" s="225" t="s">
        <v>266</v>
      </c>
      <c r="E211" s="226" t="s">
        <v>452</v>
      </c>
      <c r="F211" s="227" t="s">
        <v>453</v>
      </c>
      <c r="G211" s="228" t="s">
        <v>348</v>
      </c>
      <c r="H211" s="229">
        <v>38.393999999999998</v>
      </c>
      <c r="I211" s="230"/>
      <c r="J211" s="231">
        <f>ROUND(I211*H211,2)</f>
        <v>0</v>
      </c>
      <c r="K211" s="232"/>
      <c r="L211" s="46"/>
      <c r="M211" s="233" t="s">
        <v>1</v>
      </c>
      <c r="N211" s="234" t="s">
        <v>50</v>
      </c>
      <c r="O211" s="93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7" t="s">
        <v>270</v>
      </c>
      <c r="AT211" s="237" t="s">
        <v>266</v>
      </c>
      <c r="AU211" s="237" t="s">
        <v>96</v>
      </c>
      <c r="AY211" s="18" t="s">
        <v>264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8" t="s">
        <v>93</v>
      </c>
      <c r="BK211" s="238">
        <f>ROUND(I211*H211,2)</f>
        <v>0</v>
      </c>
      <c r="BL211" s="18" t="s">
        <v>270</v>
      </c>
      <c r="BM211" s="237" t="s">
        <v>1115</v>
      </c>
    </row>
    <row r="212" s="13" customFormat="1">
      <c r="A212" s="13"/>
      <c r="B212" s="239"/>
      <c r="C212" s="240"/>
      <c r="D212" s="241" t="s">
        <v>272</v>
      </c>
      <c r="E212" s="242" t="s">
        <v>198</v>
      </c>
      <c r="F212" s="243" t="s">
        <v>1116</v>
      </c>
      <c r="G212" s="240"/>
      <c r="H212" s="244">
        <v>38.393999999999998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272</v>
      </c>
      <c r="AU212" s="250" t="s">
        <v>96</v>
      </c>
      <c r="AV212" s="13" t="s">
        <v>96</v>
      </c>
      <c r="AW212" s="13" t="s">
        <v>42</v>
      </c>
      <c r="AX212" s="13" t="s">
        <v>93</v>
      </c>
      <c r="AY212" s="250" t="s">
        <v>264</v>
      </c>
    </row>
    <row r="213" s="2" customFormat="1" ht="16.5" customHeight="1">
      <c r="A213" s="40"/>
      <c r="B213" s="41"/>
      <c r="C213" s="283" t="s">
        <v>430</v>
      </c>
      <c r="D213" s="283" t="s">
        <v>445</v>
      </c>
      <c r="E213" s="284" t="s">
        <v>457</v>
      </c>
      <c r="F213" s="285" t="s">
        <v>458</v>
      </c>
      <c r="G213" s="286" t="s">
        <v>426</v>
      </c>
      <c r="H213" s="287">
        <v>76.787999999999997</v>
      </c>
      <c r="I213" s="288"/>
      <c r="J213" s="289">
        <f>ROUND(I213*H213,2)</f>
        <v>0</v>
      </c>
      <c r="K213" s="290"/>
      <c r="L213" s="291"/>
      <c r="M213" s="292" t="s">
        <v>1</v>
      </c>
      <c r="N213" s="293" t="s">
        <v>50</v>
      </c>
      <c r="O213" s="93"/>
      <c r="P213" s="235">
        <f>O213*H213</f>
        <v>0</v>
      </c>
      <c r="Q213" s="235">
        <v>1</v>
      </c>
      <c r="R213" s="235">
        <f>Q213*H213</f>
        <v>76.787999999999997</v>
      </c>
      <c r="S213" s="235">
        <v>0</v>
      </c>
      <c r="T213" s="23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7" t="s">
        <v>321</v>
      </c>
      <c r="AT213" s="237" t="s">
        <v>445</v>
      </c>
      <c r="AU213" s="237" t="s">
        <v>96</v>
      </c>
      <c r="AY213" s="18" t="s">
        <v>264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8" t="s">
        <v>93</v>
      </c>
      <c r="BK213" s="238">
        <f>ROUND(I213*H213,2)</f>
        <v>0</v>
      </c>
      <c r="BL213" s="18" t="s">
        <v>270</v>
      </c>
      <c r="BM213" s="237" t="s">
        <v>1117</v>
      </c>
    </row>
    <row r="214" s="13" customFormat="1">
      <c r="A214" s="13"/>
      <c r="B214" s="239"/>
      <c r="C214" s="240"/>
      <c r="D214" s="241" t="s">
        <v>272</v>
      </c>
      <c r="E214" s="242" t="s">
        <v>1</v>
      </c>
      <c r="F214" s="243" t="s">
        <v>460</v>
      </c>
      <c r="G214" s="240"/>
      <c r="H214" s="244">
        <v>76.787999999999997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272</v>
      </c>
      <c r="AU214" s="250" t="s">
        <v>96</v>
      </c>
      <c r="AV214" s="13" t="s">
        <v>96</v>
      </c>
      <c r="AW214" s="13" t="s">
        <v>42</v>
      </c>
      <c r="AX214" s="13" t="s">
        <v>93</v>
      </c>
      <c r="AY214" s="250" t="s">
        <v>264</v>
      </c>
    </row>
    <row r="215" s="12" customFormat="1" ht="22.8" customHeight="1">
      <c r="A215" s="12"/>
      <c r="B215" s="209"/>
      <c r="C215" s="210"/>
      <c r="D215" s="211" t="s">
        <v>84</v>
      </c>
      <c r="E215" s="223" t="s">
        <v>270</v>
      </c>
      <c r="F215" s="223" t="s">
        <v>475</v>
      </c>
      <c r="G215" s="210"/>
      <c r="H215" s="210"/>
      <c r="I215" s="213"/>
      <c r="J215" s="224">
        <f>BK215</f>
        <v>0</v>
      </c>
      <c r="K215" s="210"/>
      <c r="L215" s="215"/>
      <c r="M215" s="216"/>
      <c r="N215" s="217"/>
      <c r="O215" s="217"/>
      <c r="P215" s="218">
        <f>SUM(P216:P217)</f>
        <v>0</v>
      </c>
      <c r="Q215" s="217"/>
      <c r="R215" s="218">
        <f>SUM(R216:R217)</f>
        <v>0</v>
      </c>
      <c r="S215" s="217"/>
      <c r="T215" s="219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0" t="s">
        <v>93</v>
      </c>
      <c r="AT215" s="221" t="s">
        <v>84</v>
      </c>
      <c r="AU215" s="221" t="s">
        <v>93</v>
      </c>
      <c r="AY215" s="220" t="s">
        <v>264</v>
      </c>
      <c r="BK215" s="222">
        <f>SUM(BK216:BK217)</f>
        <v>0</v>
      </c>
    </row>
    <row r="216" s="2" customFormat="1" ht="24.15" customHeight="1">
      <c r="A216" s="40"/>
      <c r="B216" s="41"/>
      <c r="C216" s="225" t="s">
        <v>434</v>
      </c>
      <c r="D216" s="225" t="s">
        <v>266</v>
      </c>
      <c r="E216" s="226" t="s">
        <v>477</v>
      </c>
      <c r="F216" s="227" t="s">
        <v>478</v>
      </c>
      <c r="G216" s="228" t="s">
        <v>348</v>
      </c>
      <c r="H216" s="229">
        <v>17.219999999999999</v>
      </c>
      <c r="I216" s="230"/>
      <c r="J216" s="231">
        <f>ROUND(I216*H216,2)</f>
        <v>0</v>
      </c>
      <c r="K216" s="232"/>
      <c r="L216" s="46"/>
      <c r="M216" s="233" t="s">
        <v>1</v>
      </c>
      <c r="N216" s="234" t="s">
        <v>50</v>
      </c>
      <c r="O216" s="93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7" t="s">
        <v>270</v>
      </c>
      <c r="AT216" s="237" t="s">
        <v>266</v>
      </c>
      <c r="AU216" s="237" t="s">
        <v>96</v>
      </c>
      <c r="AY216" s="18" t="s">
        <v>264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8" t="s">
        <v>93</v>
      </c>
      <c r="BK216" s="238">
        <f>ROUND(I216*H216,2)</f>
        <v>0</v>
      </c>
      <c r="BL216" s="18" t="s">
        <v>270</v>
      </c>
      <c r="BM216" s="237" t="s">
        <v>1118</v>
      </c>
    </row>
    <row r="217" s="13" customFormat="1">
      <c r="A217" s="13"/>
      <c r="B217" s="239"/>
      <c r="C217" s="240"/>
      <c r="D217" s="241" t="s">
        <v>272</v>
      </c>
      <c r="E217" s="242" t="s">
        <v>480</v>
      </c>
      <c r="F217" s="243" t="s">
        <v>1119</v>
      </c>
      <c r="G217" s="240"/>
      <c r="H217" s="244">
        <v>17.219999999999999</v>
      </c>
      <c r="I217" s="245"/>
      <c r="J217" s="240"/>
      <c r="K217" s="240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272</v>
      </c>
      <c r="AU217" s="250" t="s">
        <v>96</v>
      </c>
      <c r="AV217" s="13" t="s">
        <v>96</v>
      </c>
      <c r="AW217" s="13" t="s">
        <v>42</v>
      </c>
      <c r="AX217" s="13" t="s">
        <v>93</v>
      </c>
      <c r="AY217" s="250" t="s">
        <v>264</v>
      </c>
    </row>
    <row r="218" s="12" customFormat="1" ht="22.8" customHeight="1">
      <c r="A218" s="12"/>
      <c r="B218" s="209"/>
      <c r="C218" s="210"/>
      <c r="D218" s="211" t="s">
        <v>84</v>
      </c>
      <c r="E218" s="223" t="s">
        <v>305</v>
      </c>
      <c r="F218" s="223" t="s">
        <v>496</v>
      </c>
      <c r="G218" s="210"/>
      <c r="H218" s="210"/>
      <c r="I218" s="213"/>
      <c r="J218" s="224">
        <f>BK218</f>
        <v>0</v>
      </c>
      <c r="K218" s="210"/>
      <c r="L218" s="215"/>
      <c r="M218" s="216"/>
      <c r="N218" s="217"/>
      <c r="O218" s="217"/>
      <c r="P218" s="218">
        <f>SUM(P219:P234)</f>
        <v>0</v>
      </c>
      <c r="Q218" s="217"/>
      <c r="R218" s="218">
        <f>SUM(R219:R234)</f>
        <v>26.404</v>
      </c>
      <c r="S218" s="217"/>
      <c r="T218" s="219">
        <f>SUM(T219:T234)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0" t="s">
        <v>93</v>
      </c>
      <c r="AT218" s="221" t="s">
        <v>84</v>
      </c>
      <c r="AU218" s="221" t="s">
        <v>93</v>
      </c>
      <c r="AY218" s="220" t="s">
        <v>264</v>
      </c>
      <c r="BK218" s="222">
        <f>SUM(BK219:BK234)</f>
        <v>0</v>
      </c>
    </row>
    <row r="219" s="2" customFormat="1" ht="24.15" customHeight="1">
      <c r="A219" s="40"/>
      <c r="B219" s="41"/>
      <c r="C219" s="225" t="s">
        <v>444</v>
      </c>
      <c r="D219" s="225" t="s">
        <v>266</v>
      </c>
      <c r="E219" s="226" t="s">
        <v>498</v>
      </c>
      <c r="F219" s="227" t="s">
        <v>499</v>
      </c>
      <c r="G219" s="228" t="s">
        <v>269</v>
      </c>
      <c r="H219" s="229">
        <v>114.8</v>
      </c>
      <c r="I219" s="230"/>
      <c r="J219" s="231">
        <f>ROUND(I219*H219,2)</f>
        <v>0</v>
      </c>
      <c r="K219" s="232"/>
      <c r="L219" s="46"/>
      <c r="M219" s="233" t="s">
        <v>1</v>
      </c>
      <c r="N219" s="234" t="s">
        <v>50</v>
      </c>
      <c r="O219" s="93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7" t="s">
        <v>270</v>
      </c>
      <c r="AT219" s="237" t="s">
        <v>266</v>
      </c>
      <c r="AU219" s="237" t="s">
        <v>96</v>
      </c>
      <c r="AY219" s="18" t="s">
        <v>264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8" t="s">
        <v>93</v>
      </c>
      <c r="BK219" s="238">
        <f>ROUND(I219*H219,2)</f>
        <v>0</v>
      </c>
      <c r="BL219" s="18" t="s">
        <v>270</v>
      </c>
      <c r="BM219" s="237" t="s">
        <v>1120</v>
      </c>
    </row>
    <row r="220" s="13" customFormat="1">
      <c r="A220" s="13"/>
      <c r="B220" s="239"/>
      <c r="C220" s="240"/>
      <c r="D220" s="241" t="s">
        <v>272</v>
      </c>
      <c r="E220" s="242" t="s">
        <v>1</v>
      </c>
      <c r="F220" s="243" t="s">
        <v>1121</v>
      </c>
      <c r="G220" s="240"/>
      <c r="H220" s="244">
        <v>114.8</v>
      </c>
      <c r="I220" s="245"/>
      <c r="J220" s="240"/>
      <c r="K220" s="240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272</v>
      </c>
      <c r="AU220" s="250" t="s">
        <v>96</v>
      </c>
      <c r="AV220" s="13" t="s">
        <v>96</v>
      </c>
      <c r="AW220" s="13" t="s">
        <v>42</v>
      </c>
      <c r="AX220" s="13" t="s">
        <v>93</v>
      </c>
      <c r="AY220" s="250" t="s">
        <v>264</v>
      </c>
    </row>
    <row r="221" s="2" customFormat="1" ht="24.15" customHeight="1">
      <c r="A221" s="40"/>
      <c r="B221" s="41"/>
      <c r="C221" s="225" t="s">
        <v>451</v>
      </c>
      <c r="D221" s="225" t="s">
        <v>266</v>
      </c>
      <c r="E221" s="226" t="s">
        <v>1122</v>
      </c>
      <c r="F221" s="227" t="s">
        <v>1123</v>
      </c>
      <c r="G221" s="228" t="s">
        <v>269</v>
      </c>
      <c r="H221" s="229">
        <v>229.59999999999999</v>
      </c>
      <c r="I221" s="230"/>
      <c r="J221" s="231">
        <f>ROUND(I221*H221,2)</f>
        <v>0</v>
      </c>
      <c r="K221" s="232"/>
      <c r="L221" s="46"/>
      <c r="M221" s="233" t="s">
        <v>1</v>
      </c>
      <c r="N221" s="234" t="s">
        <v>50</v>
      </c>
      <c r="O221" s="93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7" t="s">
        <v>270</v>
      </c>
      <c r="AT221" s="237" t="s">
        <v>266</v>
      </c>
      <c r="AU221" s="237" t="s">
        <v>96</v>
      </c>
      <c r="AY221" s="18" t="s">
        <v>264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8" t="s">
        <v>93</v>
      </c>
      <c r="BK221" s="238">
        <f>ROUND(I221*H221,2)</f>
        <v>0</v>
      </c>
      <c r="BL221" s="18" t="s">
        <v>270</v>
      </c>
      <c r="BM221" s="237" t="s">
        <v>1124</v>
      </c>
    </row>
    <row r="222" s="13" customFormat="1">
      <c r="A222" s="13"/>
      <c r="B222" s="239"/>
      <c r="C222" s="240"/>
      <c r="D222" s="241" t="s">
        <v>272</v>
      </c>
      <c r="E222" s="242" t="s">
        <v>1</v>
      </c>
      <c r="F222" s="243" t="s">
        <v>1125</v>
      </c>
      <c r="G222" s="240"/>
      <c r="H222" s="244">
        <v>229.59999999999999</v>
      </c>
      <c r="I222" s="245"/>
      <c r="J222" s="240"/>
      <c r="K222" s="240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272</v>
      </c>
      <c r="AU222" s="250" t="s">
        <v>96</v>
      </c>
      <c r="AV222" s="13" t="s">
        <v>96</v>
      </c>
      <c r="AW222" s="13" t="s">
        <v>42</v>
      </c>
      <c r="AX222" s="13" t="s">
        <v>93</v>
      </c>
      <c r="AY222" s="250" t="s">
        <v>264</v>
      </c>
    </row>
    <row r="223" s="2" customFormat="1" ht="33" customHeight="1">
      <c r="A223" s="40"/>
      <c r="B223" s="41"/>
      <c r="C223" s="225" t="s">
        <v>456</v>
      </c>
      <c r="D223" s="225" t="s">
        <v>266</v>
      </c>
      <c r="E223" s="226" t="s">
        <v>1126</v>
      </c>
      <c r="F223" s="227" t="s">
        <v>1127</v>
      </c>
      <c r="G223" s="228" t="s">
        <v>269</v>
      </c>
      <c r="H223" s="229">
        <v>114.8</v>
      </c>
      <c r="I223" s="230"/>
      <c r="J223" s="231">
        <f>ROUND(I223*H223,2)</f>
        <v>0</v>
      </c>
      <c r="K223" s="232"/>
      <c r="L223" s="46"/>
      <c r="M223" s="233" t="s">
        <v>1</v>
      </c>
      <c r="N223" s="234" t="s">
        <v>50</v>
      </c>
      <c r="O223" s="93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7" t="s">
        <v>270</v>
      </c>
      <c r="AT223" s="237" t="s">
        <v>266</v>
      </c>
      <c r="AU223" s="237" t="s">
        <v>96</v>
      </c>
      <c r="AY223" s="18" t="s">
        <v>264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8" t="s">
        <v>93</v>
      </c>
      <c r="BK223" s="238">
        <f>ROUND(I223*H223,2)</f>
        <v>0</v>
      </c>
      <c r="BL223" s="18" t="s">
        <v>270</v>
      </c>
      <c r="BM223" s="237" t="s">
        <v>1128</v>
      </c>
    </row>
    <row r="224" s="13" customFormat="1">
      <c r="A224" s="13"/>
      <c r="B224" s="239"/>
      <c r="C224" s="240"/>
      <c r="D224" s="241" t="s">
        <v>272</v>
      </c>
      <c r="E224" s="242" t="s">
        <v>1</v>
      </c>
      <c r="F224" s="243" t="s">
        <v>1034</v>
      </c>
      <c r="G224" s="240"/>
      <c r="H224" s="244">
        <v>114.8</v>
      </c>
      <c r="I224" s="245"/>
      <c r="J224" s="240"/>
      <c r="K224" s="240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272</v>
      </c>
      <c r="AU224" s="250" t="s">
        <v>96</v>
      </c>
      <c r="AV224" s="13" t="s">
        <v>96</v>
      </c>
      <c r="AW224" s="13" t="s">
        <v>42</v>
      </c>
      <c r="AX224" s="13" t="s">
        <v>93</v>
      </c>
      <c r="AY224" s="250" t="s">
        <v>264</v>
      </c>
    </row>
    <row r="225" s="2" customFormat="1" ht="24.15" customHeight="1">
      <c r="A225" s="40"/>
      <c r="B225" s="41"/>
      <c r="C225" s="225" t="s">
        <v>461</v>
      </c>
      <c r="D225" s="225" t="s">
        <v>266</v>
      </c>
      <c r="E225" s="226" t="s">
        <v>517</v>
      </c>
      <c r="F225" s="227" t="s">
        <v>518</v>
      </c>
      <c r="G225" s="228" t="s">
        <v>269</v>
      </c>
      <c r="H225" s="229">
        <v>114.8</v>
      </c>
      <c r="I225" s="230"/>
      <c r="J225" s="231">
        <f>ROUND(I225*H225,2)</f>
        <v>0</v>
      </c>
      <c r="K225" s="232"/>
      <c r="L225" s="46"/>
      <c r="M225" s="233" t="s">
        <v>1</v>
      </c>
      <c r="N225" s="234" t="s">
        <v>50</v>
      </c>
      <c r="O225" s="93"/>
      <c r="P225" s="235">
        <f>O225*H225</f>
        <v>0</v>
      </c>
      <c r="Q225" s="235">
        <v>0.23000000000000001</v>
      </c>
      <c r="R225" s="235">
        <f>Q225*H225</f>
        <v>26.404</v>
      </c>
      <c r="S225" s="235">
        <v>0</v>
      </c>
      <c r="T225" s="23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7" t="s">
        <v>270</v>
      </c>
      <c r="AT225" s="237" t="s">
        <v>266</v>
      </c>
      <c r="AU225" s="237" t="s">
        <v>96</v>
      </c>
      <c r="AY225" s="18" t="s">
        <v>264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8" t="s">
        <v>93</v>
      </c>
      <c r="BK225" s="238">
        <f>ROUND(I225*H225,2)</f>
        <v>0</v>
      </c>
      <c r="BL225" s="18" t="s">
        <v>270</v>
      </c>
      <c r="BM225" s="237" t="s">
        <v>1129</v>
      </c>
    </row>
    <row r="226" s="13" customFormat="1">
      <c r="A226" s="13"/>
      <c r="B226" s="239"/>
      <c r="C226" s="240"/>
      <c r="D226" s="241" t="s">
        <v>272</v>
      </c>
      <c r="E226" s="242" t="s">
        <v>1</v>
      </c>
      <c r="F226" s="243" t="s">
        <v>1130</v>
      </c>
      <c r="G226" s="240"/>
      <c r="H226" s="244">
        <v>114.8</v>
      </c>
      <c r="I226" s="245"/>
      <c r="J226" s="240"/>
      <c r="K226" s="240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272</v>
      </c>
      <c r="AU226" s="250" t="s">
        <v>96</v>
      </c>
      <c r="AV226" s="13" t="s">
        <v>96</v>
      </c>
      <c r="AW226" s="13" t="s">
        <v>42</v>
      </c>
      <c r="AX226" s="13" t="s">
        <v>93</v>
      </c>
      <c r="AY226" s="250" t="s">
        <v>264</v>
      </c>
    </row>
    <row r="227" s="2" customFormat="1" ht="24.15" customHeight="1">
      <c r="A227" s="40"/>
      <c r="B227" s="41"/>
      <c r="C227" s="225" t="s">
        <v>465</v>
      </c>
      <c r="D227" s="225" t="s">
        <v>266</v>
      </c>
      <c r="E227" s="226" t="s">
        <v>527</v>
      </c>
      <c r="F227" s="227" t="s">
        <v>528</v>
      </c>
      <c r="G227" s="228" t="s">
        <v>269</v>
      </c>
      <c r="H227" s="229">
        <v>114.8</v>
      </c>
      <c r="I227" s="230"/>
      <c r="J227" s="231">
        <f>ROUND(I227*H227,2)</f>
        <v>0</v>
      </c>
      <c r="K227" s="232"/>
      <c r="L227" s="46"/>
      <c r="M227" s="233" t="s">
        <v>1</v>
      </c>
      <c r="N227" s="234" t="s">
        <v>50</v>
      </c>
      <c r="O227" s="93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7" t="s">
        <v>270</v>
      </c>
      <c r="AT227" s="237" t="s">
        <v>266</v>
      </c>
      <c r="AU227" s="237" t="s">
        <v>96</v>
      </c>
      <c r="AY227" s="18" t="s">
        <v>264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8" t="s">
        <v>93</v>
      </c>
      <c r="BK227" s="238">
        <f>ROUND(I227*H227,2)</f>
        <v>0</v>
      </c>
      <c r="BL227" s="18" t="s">
        <v>270</v>
      </c>
      <c r="BM227" s="237" t="s">
        <v>1131</v>
      </c>
    </row>
    <row r="228" s="13" customFormat="1">
      <c r="A228" s="13"/>
      <c r="B228" s="239"/>
      <c r="C228" s="240"/>
      <c r="D228" s="241" t="s">
        <v>272</v>
      </c>
      <c r="E228" s="242" t="s">
        <v>1</v>
      </c>
      <c r="F228" s="243" t="s">
        <v>1034</v>
      </c>
      <c r="G228" s="240"/>
      <c r="H228" s="244">
        <v>114.8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272</v>
      </c>
      <c r="AU228" s="250" t="s">
        <v>96</v>
      </c>
      <c r="AV228" s="13" t="s">
        <v>96</v>
      </c>
      <c r="AW228" s="13" t="s">
        <v>42</v>
      </c>
      <c r="AX228" s="13" t="s">
        <v>93</v>
      </c>
      <c r="AY228" s="250" t="s">
        <v>264</v>
      </c>
    </row>
    <row r="229" s="2" customFormat="1" ht="24.15" customHeight="1">
      <c r="A229" s="40"/>
      <c r="B229" s="41"/>
      <c r="C229" s="225" t="s">
        <v>469</v>
      </c>
      <c r="D229" s="225" t="s">
        <v>266</v>
      </c>
      <c r="E229" s="226" t="s">
        <v>531</v>
      </c>
      <c r="F229" s="227" t="s">
        <v>532</v>
      </c>
      <c r="G229" s="228" t="s">
        <v>269</v>
      </c>
      <c r="H229" s="229">
        <v>313.33999999999997</v>
      </c>
      <c r="I229" s="230"/>
      <c r="J229" s="231">
        <f>ROUND(I229*H229,2)</f>
        <v>0</v>
      </c>
      <c r="K229" s="232"/>
      <c r="L229" s="46"/>
      <c r="M229" s="233" t="s">
        <v>1</v>
      </c>
      <c r="N229" s="234" t="s">
        <v>50</v>
      </c>
      <c r="O229" s="93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7" t="s">
        <v>270</v>
      </c>
      <c r="AT229" s="237" t="s">
        <v>266</v>
      </c>
      <c r="AU229" s="237" t="s">
        <v>96</v>
      </c>
      <c r="AY229" s="18" t="s">
        <v>264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8" t="s">
        <v>93</v>
      </c>
      <c r="BK229" s="238">
        <f>ROUND(I229*H229,2)</f>
        <v>0</v>
      </c>
      <c r="BL229" s="18" t="s">
        <v>270</v>
      </c>
      <c r="BM229" s="237" t="s">
        <v>1132</v>
      </c>
    </row>
    <row r="230" s="13" customFormat="1">
      <c r="A230" s="13"/>
      <c r="B230" s="239"/>
      <c r="C230" s="240"/>
      <c r="D230" s="241" t="s">
        <v>272</v>
      </c>
      <c r="E230" s="242" t="s">
        <v>1</v>
      </c>
      <c r="F230" s="243" t="s">
        <v>1054</v>
      </c>
      <c r="G230" s="240"/>
      <c r="H230" s="244">
        <v>313.33999999999997</v>
      </c>
      <c r="I230" s="245"/>
      <c r="J230" s="240"/>
      <c r="K230" s="240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272</v>
      </c>
      <c r="AU230" s="250" t="s">
        <v>96</v>
      </c>
      <c r="AV230" s="13" t="s">
        <v>96</v>
      </c>
      <c r="AW230" s="13" t="s">
        <v>42</v>
      </c>
      <c r="AX230" s="13" t="s">
        <v>93</v>
      </c>
      <c r="AY230" s="250" t="s">
        <v>264</v>
      </c>
    </row>
    <row r="231" s="2" customFormat="1" ht="33" customHeight="1">
      <c r="A231" s="40"/>
      <c r="B231" s="41"/>
      <c r="C231" s="225" t="s">
        <v>476</v>
      </c>
      <c r="D231" s="225" t="s">
        <v>266</v>
      </c>
      <c r="E231" s="226" t="s">
        <v>537</v>
      </c>
      <c r="F231" s="227" t="s">
        <v>538</v>
      </c>
      <c r="G231" s="228" t="s">
        <v>269</v>
      </c>
      <c r="H231" s="229">
        <v>313.33999999999997</v>
      </c>
      <c r="I231" s="230"/>
      <c r="J231" s="231">
        <f>ROUND(I231*H231,2)</f>
        <v>0</v>
      </c>
      <c r="K231" s="232"/>
      <c r="L231" s="46"/>
      <c r="M231" s="233" t="s">
        <v>1</v>
      </c>
      <c r="N231" s="234" t="s">
        <v>50</v>
      </c>
      <c r="O231" s="93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7" t="s">
        <v>270</v>
      </c>
      <c r="AT231" s="237" t="s">
        <v>266</v>
      </c>
      <c r="AU231" s="237" t="s">
        <v>96</v>
      </c>
      <c r="AY231" s="18" t="s">
        <v>264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8" t="s">
        <v>93</v>
      </c>
      <c r="BK231" s="238">
        <f>ROUND(I231*H231,2)</f>
        <v>0</v>
      </c>
      <c r="BL231" s="18" t="s">
        <v>270</v>
      </c>
      <c r="BM231" s="237" t="s">
        <v>1133</v>
      </c>
    </row>
    <row r="232" s="13" customFormat="1">
      <c r="A232" s="13"/>
      <c r="B232" s="239"/>
      <c r="C232" s="240"/>
      <c r="D232" s="241" t="s">
        <v>272</v>
      </c>
      <c r="E232" s="242" t="s">
        <v>1</v>
      </c>
      <c r="F232" s="243" t="s">
        <v>1134</v>
      </c>
      <c r="G232" s="240"/>
      <c r="H232" s="244">
        <v>313.31999999999999</v>
      </c>
      <c r="I232" s="245"/>
      <c r="J232" s="240"/>
      <c r="K232" s="240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272</v>
      </c>
      <c r="AU232" s="250" t="s">
        <v>96</v>
      </c>
      <c r="AV232" s="13" t="s">
        <v>96</v>
      </c>
      <c r="AW232" s="13" t="s">
        <v>42</v>
      </c>
      <c r="AX232" s="13" t="s">
        <v>85</v>
      </c>
      <c r="AY232" s="250" t="s">
        <v>264</v>
      </c>
    </row>
    <row r="233" s="13" customFormat="1">
      <c r="A233" s="13"/>
      <c r="B233" s="239"/>
      <c r="C233" s="240"/>
      <c r="D233" s="241" t="s">
        <v>272</v>
      </c>
      <c r="E233" s="242" t="s">
        <v>1</v>
      </c>
      <c r="F233" s="243" t="s">
        <v>1135</v>
      </c>
      <c r="G233" s="240"/>
      <c r="H233" s="244">
        <v>313.33999999999997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272</v>
      </c>
      <c r="AU233" s="250" t="s">
        <v>96</v>
      </c>
      <c r="AV233" s="13" t="s">
        <v>96</v>
      </c>
      <c r="AW233" s="13" t="s">
        <v>42</v>
      </c>
      <c r="AX233" s="13" t="s">
        <v>85</v>
      </c>
      <c r="AY233" s="250" t="s">
        <v>264</v>
      </c>
    </row>
    <row r="234" s="13" customFormat="1">
      <c r="A234" s="13"/>
      <c r="B234" s="239"/>
      <c r="C234" s="240"/>
      <c r="D234" s="241" t="s">
        <v>272</v>
      </c>
      <c r="E234" s="242" t="s">
        <v>1054</v>
      </c>
      <c r="F234" s="243" t="s">
        <v>1136</v>
      </c>
      <c r="G234" s="240"/>
      <c r="H234" s="244">
        <v>313.33999999999997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272</v>
      </c>
      <c r="AU234" s="250" t="s">
        <v>96</v>
      </c>
      <c r="AV234" s="13" t="s">
        <v>96</v>
      </c>
      <c r="AW234" s="13" t="s">
        <v>42</v>
      </c>
      <c r="AX234" s="13" t="s">
        <v>93</v>
      </c>
      <c r="AY234" s="250" t="s">
        <v>264</v>
      </c>
    </row>
    <row r="235" s="12" customFormat="1" ht="22.8" customHeight="1">
      <c r="A235" s="12"/>
      <c r="B235" s="209"/>
      <c r="C235" s="210"/>
      <c r="D235" s="211" t="s">
        <v>84</v>
      </c>
      <c r="E235" s="223" t="s">
        <v>321</v>
      </c>
      <c r="F235" s="223" t="s">
        <v>557</v>
      </c>
      <c r="G235" s="210"/>
      <c r="H235" s="210"/>
      <c r="I235" s="213"/>
      <c r="J235" s="224">
        <f>BK235</f>
        <v>0</v>
      </c>
      <c r="K235" s="210"/>
      <c r="L235" s="215"/>
      <c r="M235" s="216"/>
      <c r="N235" s="217"/>
      <c r="O235" s="217"/>
      <c r="P235" s="218">
        <f>SUM(P236:P271)</f>
        <v>0</v>
      </c>
      <c r="Q235" s="217"/>
      <c r="R235" s="218">
        <f>SUM(R236:R271)</f>
        <v>8.0303550000000001</v>
      </c>
      <c r="S235" s="217"/>
      <c r="T235" s="219">
        <f>SUM(T236:T271)</f>
        <v>0.016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0" t="s">
        <v>93</v>
      </c>
      <c r="AT235" s="221" t="s">
        <v>84</v>
      </c>
      <c r="AU235" s="221" t="s">
        <v>93</v>
      </c>
      <c r="AY235" s="220" t="s">
        <v>264</v>
      </c>
      <c r="BK235" s="222">
        <f>SUM(BK236:BK271)</f>
        <v>0</v>
      </c>
    </row>
    <row r="236" s="2" customFormat="1" ht="24.15" customHeight="1">
      <c r="A236" s="40"/>
      <c r="B236" s="41"/>
      <c r="C236" s="225" t="s">
        <v>482</v>
      </c>
      <c r="D236" s="225" t="s">
        <v>266</v>
      </c>
      <c r="E236" s="226" t="s">
        <v>1137</v>
      </c>
      <c r="F236" s="227" t="s">
        <v>1138</v>
      </c>
      <c r="G236" s="228" t="s">
        <v>308</v>
      </c>
      <c r="H236" s="229">
        <v>128.5</v>
      </c>
      <c r="I236" s="230"/>
      <c r="J236" s="231">
        <f>ROUND(I236*H236,2)</f>
        <v>0</v>
      </c>
      <c r="K236" s="232"/>
      <c r="L236" s="46"/>
      <c r="M236" s="233" t="s">
        <v>1</v>
      </c>
      <c r="N236" s="234" t="s">
        <v>50</v>
      </c>
      <c r="O236" s="93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7" t="s">
        <v>270</v>
      </c>
      <c r="AT236" s="237" t="s">
        <v>266</v>
      </c>
      <c r="AU236" s="237" t="s">
        <v>96</v>
      </c>
      <c r="AY236" s="18" t="s">
        <v>264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8" t="s">
        <v>93</v>
      </c>
      <c r="BK236" s="238">
        <f>ROUND(I236*H236,2)</f>
        <v>0</v>
      </c>
      <c r="BL236" s="18" t="s">
        <v>270</v>
      </c>
      <c r="BM236" s="237" t="s">
        <v>1139</v>
      </c>
    </row>
    <row r="237" s="13" customFormat="1">
      <c r="A237" s="13"/>
      <c r="B237" s="239"/>
      <c r="C237" s="240"/>
      <c r="D237" s="241" t="s">
        <v>272</v>
      </c>
      <c r="E237" s="242" t="s">
        <v>1</v>
      </c>
      <c r="F237" s="243" t="s">
        <v>1019</v>
      </c>
      <c r="G237" s="240"/>
      <c r="H237" s="244">
        <v>128.5</v>
      </c>
      <c r="I237" s="245"/>
      <c r="J237" s="240"/>
      <c r="K237" s="240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272</v>
      </c>
      <c r="AU237" s="250" t="s">
        <v>96</v>
      </c>
      <c r="AV237" s="13" t="s">
        <v>96</v>
      </c>
      <c r="AW237" s="13" t="s">
        <v>42</v>
      </c>
      <c r="AX237" s="13" t="s">
        <v>93</v>
      </c>
      <c r="AY237" s="250" t="s">
        <v>264</v>
      </c>
    </row>
    <row r="238" s="2" customFormat="1" ht="24.15" customHeight="1">
      <c r="A238" s="40"/>
      <c r="B238" s="41"/>
      <c r="C238" s="283" t="s">
        <v>487</v>
      </c>
      <c r="D238" s="283" t="s">
        <v>445</v>
      </c>
      <c r="E238" s="284" t="s">
        <v>1140</v>
      </c>
      <c r="F238" s="285" t="s">
        <v>1141</v>
      </c>
      <c r="G238" s="286" t="s">
        <v>308</v>
      </c>
      <c r="H238" s="287">
        <v>128.5</v>
      </c>
      <c r="I238" s="288"/>
      <c r="J238" s="289">
        <f>ROUND(I238*H238,2)</f>
        <v>0</v>
      </c>
      <c r="K238" s="290"/>
      <c r="L238" s="291"/>
      <c r="M238" s="292" t="s">
        <v>1</v>
      </c>
      <c r="N238" s="293" t="s">
        <v>50</v>
      </c>
      <c r="O238" s="93"/>
      <c r="P238" s="235">
        <f>O238*H238</f>
        <v>0</v>
      </c>
      <c r="Q238" s="235">
        <v>0.014500000000000001</v>
      </c>
      <c r="R238" s="235">
        <f>Q238*H238</f>
        <v>1.8632500000000001</v>
      </c>
      <c r="S238" s="235">
        <v>0</v>
      </c>
      <c r="T238" s="23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7" t="s">
        <v>321</v>
      </c>
      <c r="AT238" s="237" t="s">
        <v>445</v>
      </c>
      <c r="AU238" s="237" t="s">
        <v>96</v>
      </c>
      <c r="AY238" s="18" t="s">
        <v>264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8" t="s">
        <v>93</v>
      </c>
      <c r="BK238" s="238">
        <f>ROUND(I238*H238,2)</f>
        <v>0</v>
      </c>
      <c r="BL238" s="18" t="s">
        <v>270</v>
      </c>
      <c r="BM238" s="237" t="s">
        <v>1142</v>
      </c>
    </row>
    <row r="239" s="13" customFormat="1">
      <c r="A239" s="13"/>
      <c r="B239" s="239"/>
      <c r="C239" s="240"/>
      <c r="D239" s="241" t="s">
        <v>272</v>
      </c>
      <c r="E239" s="242" t="s">
        <v>1</v>
      </c>
      <c r="F239" s="243" t="s">
        <v>1019</v>
      </c>
      <c r="G239" s="240"/>
      <c r="H239" s="244">
        <v>128.5</v>
      </c>
      <c r="I239" s="245"/>
      <c r="J239" s="240"/>
      <c r="K239" s="240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272</v>
      </c>
      <c r="AU239" s="250" t="s">
        <v>96</v>
      </c>
      <c r="AV239" s="13" t="s">
        <v>96</v>
      </c>
      <c r="AW239" s="13" t="s">
        <v>42</v>
      </c>
      <c r="AX239" s="13" t="s">
        <v>93</v>
      </c>
      <c r="AY239" s="250" t="s">
        <v>264</v>
      </c>
    </row>
    <row r="240" s="2" customFormat="1" ht="24.15" customHeight="1">
      <c r="A240" s="40"/>
      <c r="B240" s="41"/>
      <c r="C240" s="225" t="s">
        <v>497</v>
      </c>
      <c r="D240" s="225" t="s">
        <v>266</v>
      </c>
      <c r="E240" s="226" t="s">
        <v>1143</v>
      </c>
      <c r="F240" s="227" t="s">
        <v>1144</v>
      </c>
      <c r="G240" s="228" t="s">
        <v>584</v>
      </c>
      <c r="H240" s="229">
        <v>2</v>
      </c>
      <c r="I240" s="230"/>
      <c r="J240" s="231">
        <f>ROUND(I240*H240,2)</f>
        <v>0</v>
      </c>
      <c r="K240" s="232"/>
      <c r="L240" s="46"/>
      <c r="M240" s="233" t="s">
        <v>1</v>
      </c>
      <c r="N240" s="234" t="s">
        <v>50</v>
      </c>
      <c r="O240" s="93"/>
      <c r="P240" s="235">
        <f>O240*H240</f>
        <v>0</v>
      </c>
      <c r="Q240" s="235">
        <v>0</v>
      </c>
      <c r="R240" s="235">
        <f>Q240*H240</f>
        <v>0</v>
      </c>
      <c r="S240" s="235">
        <v>0.0080000000000000002</v>
      </c>
      <c r="T240" s="236">
        <f>S240*H240</f>
        <v>0.016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7" t="s">
        <v>270</v>
      </c>
      <c r="AT240" s="237" t="s">
        <v>266</v>
      </c>
      <c r="AU240" s="237" t="s">
        <v>96</v>
      </c>
      <c r="AY240" s="18" t="s">
        <v>264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8" t="s">
        <v>93</v>
      </c>
      <c r="BK240" s="238">
        <f>ROUND(I240*H240,2)</f>
        <v>0</v>
      </c>
      <c r="BL240" s="18" t="s">
        <v>270</v>
      </c>
      <c r="BM240" s="237" t="s">
        <v>1145</v>
      </c>
    </row>
    <row r="241" s="2" customFormat="1" ht="24.15" customHeight="1">
      <c r="A241" s="40"/>
      <c r="B241" s="41"/>
      <c r="C241" s="283" t="s">
        <v>502</v>
      </c>
      <c r="D241" s="283" t="s">
        <v>445</v>
      </c>
      <c r="E241" s="284" t="s">
        <v>1146</v>
      </c>
      <c r="F241" s="285" t="s">
        <v>1147</v>
      </c>
      <c r="G241" s="286" t="s">
        <v>584</v>
      </c>
      <c r="H241" s="287">
        <v>2</v>
      </c>
      <c r="I241" s="288"/>
      <c r="J241" s="289">
        <f>ROUND(I241*H241,2)</f>
        <v>0</v>
      </c>
      <c r="K241" s="290"/>
      <c r="L241" s="291"/>
      <c r="M241" s="292" t="s">
        <v>1</v>
      </c>
      <c r="N241" s="293" t="s">
        <v>50</v>
      </c>
      <c r="O241" s="93"/>
      <c r="P241" s="235">
        <f>O241*H241</f>
        <v>0</v>
      </c>
      <c r="Q241" s="235">
        <v>0.0077999999999999996</v>
      </c>
      <c r="R241" s="235">
        <f>Q241*H241</f>
        <v>0.015599999999999999</v>
      </c>
      <c r="S241" s="235">
        <v>0</v>
      </c>
      <c r="T241" s="23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7" t="s">
        <v>321</v>
      </c>
      <c r="AT241" s="237" t="s">
        <v>445</v>
      </c>
      <c r="AU241" s="237" t="s">
        <v>96</v>
      </c>
      <c r="AY241" s="18" t="s">
        <v>264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8" t="s">
        <v>93</v>
      </c>
      <c r="BK241" s="238">
        <f>ROUND(I241*H241,2)</f>
        <v>0</v>
      </c>
      <c r="BL241" s="18" t="s">
        <v>270</v>
      </c>
      <c r="BM241" s="237" t="s">
        <v>1148</v>
      </c>
    </row>
    <row r="242" s="2" customFormat="1" ht="24.15" customHeight="1">
      <c r="A242" s="40"/>
      <c r="B242" s="41"/>
      <c r="C242" s="225" t="s">
        <v>510</v>
      </c>
      <c r="D242" s="225" t="s">
        <v>266</v>
      </c>
      <c r="E242" s="226" t="s">
        <v>652</v>
      </c>
      <c r="F242" s="227" t="s">
        <v>653</v>
      </c>
      <c r="G242" s="228" t="s">
        <v>308</v>
      </c>
      <c r="H242" s="229">
        <v>15</v>
      </c>
      <c r="I242" s="230"/>
      <c r="J242" s="231">
        <f>ROUND(I242*H242,2)</f>
        <v>0</v>
      </c>
      <c r="K242" s="232"/>
      <c r="L242" s="46"/>
      <c r="M242" s="233" t="s">
        <v>1</v>
      </c>
      <c r="N242" s="234" t="s">
        <v>50</v>
      </c>
      <c r="O242" s="93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7" t="s">
        <v>270</v>
      </c>
      <c r="AT242" s="237" t="s">
        <v>266</v>
      </c>
      <c r="AU242" s="237" t="s">
        <v>96</v>
      </c>
      <c r="AY242" s="18" t="s">
        <v>264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8" t="s">
        <v>93</v>
      </c>
      <c r="BK242" s="238">
        <f>ROUND(I242*H242,2)</f>
        <v>0</v>
      </c>
      <c r="BL242" s="18" t="s">
        <v>270</v>
      </c>
      <c r="BM242" s="237" t="s">
        <v>1149</v>
      </c>
    </row>
    <row r="243" s="13" customFormat="1">
      <c r="A243" s="13"/>
      <c r="B243" s="239"/>
      <c r="C243" s="240"/>
      <c r="D243" s="241" t="s">
        <v>272</v>
      </c>
      <c r="E243" s="242" t="s">
        <v>1</v>
      </c>
      <c r="F243" s="243" t="s">
        <v>1021</v>
      </c>
      <c r="G243" s="240"/>
      <c r="H243" s="244">
        <v>15</v>
      </c>
      <c r="I243" s="245"/>
      <c r="J243" s="240"/>
      <c r="K243" s="240"/>
      <c r="L243" s="246"/>
      <c r="M243" s="247"/>
      <c r="N243" s="248"/>
      <c r="O243" s="248"/>
      <c r="P243" s="248"/>
      <c r="Q243" s="248"/>
      <c r="R243" s="248"/>
      <c r="S243" s="248"/>
      <c r="T243" s="24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0" t="s">
        <v>272</v>
      </c>
      <c r="AU243" s="250" t="s">
        <v>96</v>
      </c>
      <c r="AV243" s="13" t="s">
        <v>96</v>
      </c>
      <c r="AW243" s="13" t="s">
        <v>42</v>
      </c>
      <c r="AX243" s="13" t="s">
        <v>93</v>
      </c>
      <c r="AY243" s="250" t="s">
        <v>264</v>
      </c>
    </row>
    <row r="244" s="2" customFormat="1" ht="21.75" customHeight="1">
      <c r="A244" s="40"/>
      <c r="B244" s="41"/>
      <c r="C244" s="283" t="s">
        <v>516</v>
      </c>
      <c r="D244" s="283" t="s">
        <v>445</v>
      </c>
      <c r="E244" s="284" t="s">
        <v>657</v>
      </c>
      <c r="F244" s="285" t="s">
        <v>658</v>
      </c>
      <c r="G244" s="286" t="s">
        <v>308</v>
      </c>
      <c r="H244" s="287">
        <v>15</v>
      </c>
      <c r="I244" s="288"/>
      <c r="J244" s="289">
        <f>ROUND(I244*H244,2)</f>
        <v>0</v>
      </c>
      <c r="K244" s="290"/>
      <c r="L244" s="291"/>
      <c r="M244" s="292" t="s">
        <v>1</v>
      </c>
      <c r="N244" s="293" t="s">
        <v>50</v>
      </c>
      <c r="O244" s="93"/>
      <c r="P244" s="235">
        <f>O244*H244</f>
        <v>0</v>
      </c>
      <c r="Q244" s="235">
        <v>0.00027999999999999998</v>
      </c>
      <c r="R244" s="235">
        <f>Q244*H244</f>
        <v>0.0041999999999999997</v>
      </c>
      <c r="S244" s="235">
        <v>0</v>
      </c>
      <c r="T244" s="23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7" t="s">
        <v>321</v>
      </c>
      <c r="AT244" s="237" t="s">
        <v>445</v>
      </c>
      <c r="AU244" s="237" t="s">
        <v>96</v>
      </c>
      <c r="AY244" s="18" t="s">
        <v>264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8" t="s">
        <v>93</v>
      </c>
      <c r="BK244" s="238">
        <f>ROUND(I244*H244,2)</f>
        <v>0</v>
      </c>
      <c r="BL244" s="18" t="s">
        <v>270</v>
      </c>
      <c r="BM244" s="237" t="s">
        <v>1150</v>
      </c>
    </row>
    <row r="245" s="13" customFormat="1">
      <c r="A245" s="13"/>
      <c r="B245" s="239"/>
      <c r="C245" s="240"/>
      <c r="D245" s="241" t="s">
        <v>272</v>
      </c>
      <c r="E245" s="242" t="s">
        <v>1</v>
      </c>
      <c r="F245" s="243" t="s">
        <v>1021</v>
      </c>
      <c r="G245" s="240"/>
      <c r="H245" s="244">
        <v>15</v>
      </c>
      <c r="I245" s="245"/>
      <c r="J245" s="240"/>
      <c r="K245" s="240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272</v>
      </c>
      <c r="AU245" s="250" t="s">
        <v>96</v>
      </c>
      <c r="AV245" s="13" t="s">
        <v>96</v>
      </c>
      <c r="AW245" s="13" t="s">
        <v>42</v>
      </c>
      <c r="AX245" s="13" t="s">
        <v>93</v>
      </c>
      <c r="AY245" s="250" t="s">
        <v>264</v>
      </c>
    </row>
    <row r="246" s="2" customFormat="1" ht="24.15" customHeight="1">
      <c r="A246" s="40"/>
      <c r="B246" s="41"/>
      <c r="C246" s="225" t="s">
        <v>521</v>
      </c>
      <c r="D246" s="225" t="s">
        <v>266</v>
      </c>
      <c r="E246" s="226" t="s">
        <v>1151</v>
      </c>
      <c r="F246" s="227" t="s">
        <v>1152</v>
      </c>
      <c r="G246" s="228" t="s">
        <v>308</v>
      </c>
      <c r="H246" s="229">
        <v>15</v>
      </c>
      <c r="I246" s="230"/>
      <c r="J246" s="231">
        <f>ROUND(I246*H246,2)</f>
        <v>0</v>
      </c>
      <c r="K246" s="232"/>
      <c r="L246" s="46"/>
      <c r="M246" s="233" t="s">
        <v>1</v>
      </c>
      <c r="N246" s="234" t="s">
        <v>50</v>
      </c>
      <c r="O246" s="93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7" t="s">
        <v>270</v>
      </c>
      <c r="AT246" s="237" t="s">
        <v>266</v>
      </c>
      <c r="AU246" s="237" t="s">
        <v>96</v>
      </c>
      <c r="AY246" s="18" t="s">
        <v>264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8" t="s">
        <v>93</v>
      </c>
      <c r="BK246" s="238">
        <f>ROUND(I246*H246,2)</f>
        <v>0</v>
      </c>
      <c r="BL246" s="18" t="s">
        <v>270</v>
      </c>
      <c r="BM246" s="237" t="s">
        <v>1153</v>
      </c>
    </row>
    <row r="247" s="13" customFormat="1">
      <c r="A247" s="13"/>
      <c r="B247" s="239"/>
      <c r="C247" s="240"/>
      <c r="D247" s="241" t="s">
        <v>272</v>
      </c>
      <c r="E247" s="242" t="s">
        <v>1053</v>
      </c>
      <c r="F247" s="243" t="s">
        <v>1154</v>
      </c>
      <c r="G247" s="240"/>
      <c r="H247" s="244">
        <v>15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272</v>
      </c>
      <c r="AU247" s="250" t="s">
        <v>96</v>
      </c>
      <c r="AV247" s="13" t="s">
        <v>96</v>
      </c>
      <c r="AW247" s="13" t="s">
        <v>42</v>
      </c>
      <c r="AX247" s="13" t="s">
        <v>93</v>
      </c>
      <c r="AY247" s="250" t="s">
        <v>264</v>
      </c>
    </row>
    <row r="248" s="2" customFormat="1" ht="21.75" customHeight="1">
      <c r="A248" s="40"/>
      <c r="B248" s="41"/>
      <c r="C248" s="283" t="s">
        <v>526</v>
      </c>
      <c r="D248" s="283" t="s">
        <v>445</v>
      </c>
      <c r="E248" s="284" t="s">
        <v>1155</v>
      </c>
      <c r="F248" s="285" t="s">
        <v>1156</v>
      </c>
      <c r="G248" s="286" t="s">
        <v>308</v>
      </c>
      <c r="H248" s="287">
        <v>15</v>
      </c>
      <c r="I248" s="288"/>
      <c r="J248" s="289">
        <f>ROUND(I248*H248,2)</f>
        <v>0</v>
      </c>
      <c r="K248" s="290"/>
      <c r="L248" s="291"/>
      <c r="M248" s="292" t="s">
        <v>1</v>
      </c>
      <c r="N248" s="293" t="s">
        <v>50</v>
      </c>
      <c r="O248" s="93"/>
      <c r="P248" s="235">
        <f>O248*H248</f>
        <v>0</v>
      </c>
      <c r="Q248" s="235">
        <v>0.0027899999999999999</v>
      </c>
      <c r="R248" s="235">
        <f>Q248*H248</f>
        <v>0.041849999999999998</v>
      </c>
      <c r="S248" s="235">
        <v>0</v>
      </c>
      <c r="T248" s="23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7" t="s">
        <v>321</v>
      </c>
      <c r="AT248" s="237" t="s">
        <v>445</v>
      </c>
      <c r="AU248" s="237" t="s">
        <v>96</v>
      </c>
      <c r="AY248" s="18" t="s">
        <v>264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8" t="s">
        <v>93</v>
      </c>
      <c r="BK248" s="238">
        <f>ROUND(I248*H248,2)</f>
        <v>0</v>
      </c>
      <c r="BL248" s="18" t="s">
        <v>270</v>
      </c>
      <c r="BM248" s="237" t="s">
        <v>1157</v>
      </c>
    </row>
    <row r="249" s="13" customFormat="1">
      <c r="A249" s="13"/>
      <c r="B249" s="239"/>
      <c r="C249" s="240"/>
      <c r="D249" s="241" t="s">
        <v>272</v>
      </c>
      <c r="E249" s="242" t="s">
        <v>1</v>
      </c>
      <c r="F249" s="243" t="s">
        <v>1053</v>
      </c>
      <c r="G249" s="240"/>
      <c r="H249" s="244">
        <v>15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0" t="s">
        <v>272</v>
      </c>
      <c r="AU249" s="250" t="s">
        <v>96</v>
      </c>
      <c r="AV249" s="13" t="s">
        <v>96</v>
      </c>
      <c r="AW249" s="13" t="s">
        <v>42</v>
      </c>
      <c r="AX249" s="13" t="s">
        <v>93</v>
      </c>
      <c r="AY249" s="250" t="s">
        <v>264</v>
      </c>
    </row>
    <row r="250" s="2" customFormat="1" ht="24.15" customHeight="1">
      <c r="A250" s="40"/>
      <c r="B250" s="41"/>
      <c r="C250" s="225" t="s">
        <v>530</v>
      </c>
      <c r="D250" s="225" t="s">
        <v>266</v>
      </c>
      <c r="E250" s="226" t="s">
        <v>677</v>
      </c>
      <c r="F250" s="227" t="s">
        <v>678</v>
      </c>
      <c r="G250" s="228" t="s">
        <v>584</v>
      </c>
      <c r="H250" s="229">
        <v>30</v>
      </c>
      <c r="I250" s="230"/>
      <c r="J250" s="231">
        <f>ROUND(I250*H250,2)</f>
        <v>0</v>
      </c>
      <c r="K250" s="232"/>
      <c r="L250" s="46"/>
      <c r="M250" s="233" t="s">
        <v>1</v>
      </c>
      <c r="N250" s="234" t="s">
        <v>50</v>
      </c>
      <c r="O250" s="93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7" t="s">
        <v>270</v>
      </c>
      <c r="AT250" s="237" t="s">
        <v>266</v>
      </c>
      <c r="AU250" s="237" t="s">
        <v>96</v>
      </c>
      <c r="AY250" s="18" t="s">
        <v>264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8" t="s">
        <v>93</v>
      </c>
      <c r="BK250" s="238">
        <f>ROUND(I250*H250,2)</f>
        <v>0</v>
      </c>
      <c r="BL250" s="18" t="s">
        <v>270</v>
      </c>
      <c r="BM250" s="237" t="s">
        <v>1158</v>
      </c>
    </row>
    <row r="251" s="2" customFormat="1" ht="16.5" customHeight="1">
      <c r="A251" s="40"/>
      <c r="B251" s="41"/>
      <c r="C251" s="283" t="s">
        <v>536</v>
      </c>
      <c r="D251" s="283" t="s">
        <v>445</v>
      </c>
      <c r="E251" s="284" t="s">
        <v>681</v>
      </c>
      <c r="F251" s="285" t="s">
        <v>682</v>
      </c>
      <c r="G251" s="286" t="s">
        <v>584</v>
      </c>
      <c r="H251" s="287">
        <v>30</v>
      </c>
      <c r="I251" s="288"/>
      <c r="J251" s="289">
        <f>ROUND(I251*H251,2)</f>
        <v>0</v>
      </c>
      <c r="K251" s="290"/>
      <c r="L251" s="291"/>
      <c r="M251" s="292" t="s">
        <v>1</v>
      </c>
      <c r="N251" s="293" t="s">
        <v>50</v>
      </c>
      <c r="O251" s="93"/>
      <c r="P251" s="235">
        <f>O251*H251</f>
        <v>0</v>
      </c>
      <c r="Q251" s="235">
        <v>6.9999999999999994E-05</v>
      </c>
      <c r="R251" s="235">
        <f>Q251*H251</f>
        <v>0.0020999999999999999</v>
      </c>
      <c r="S251" s="235">
        <v>0</v>
      </c>
      <c r="T251" s="23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7" t="s">
        <v>321</v>
      </c>
      <c r="AT251" s="237" t="s">
        <v>445</v>
      </c>
      <c r="AU251" s="237" t="s">
        <v>96</v>
      </c>
      <c r="AY251" s="18" t="s">
        <v>264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8" t="s">
        <v>93</v>
      </c>
      <c r="BK251" s="238">
        <f>ROUND(I251*H251,2)</f>
        <v>0</v>
      </c>
      <c r="BL251" s="18" t="s">
        <v>270</v>
      </c>
      <c r="BM251" s="237" t="s">
        <v>1159</v>
      </c>
    </row>
    <row r="252" s="2" customFormat="1" ht="24.15" customHeight="1">
      <c r="A252" s="40"/>
      <c r="B252" s="41"/>
      <c r="C252" s="225" t="s">
        <v>542</v>
      </c>
      <c r="D252" s="225" t="s">
        <v>266</v>
      </c>
      <c r="E252" s="226" t="s">
        <v>685</v>
      </c>
      <c r="F252" s="227" t="s">
        <v>686</v>
      </c>
      <c r="G252" s="228" t="s">
        <v>584</v>
      </c>
      <c r="H252" s="229">
        <v>15</v>
      </c>
      <c r="I252" s="230"/>
      <c r="J252" s="231">
        <f>ROUND(I252*H252,2)</f>
        <v>0</v>
      </c>
      <c r="K252" s="232"/>
      <c r="L252" s="46"/>
      <c r="M252" s="233" t="s">
        <v>1</v>
      </c>
      <c r="N252" s="234" t="s">
        <v>50</v>
      </c>
      <c r="O252" s="93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7" t="s">
        <v>270</v>
      </c>
      <c r="AT252" s="237" t="s">
        <v>266</v>
      </c>
      <c r="AU252" s="237" t="s">
        <v>96</v>
      </c>
      <c r="AY252" s="18" t="s">
        <v>264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8" t="s">
        <v>93</v>
      </c>
      <c r="BK252" s="238">
        <f>ROUND(I252*H252,2)</f>
        <v>0</v>
      </c>
      <c r="BL252" s="18" t="s">
        <v>270</v>
      </c>
      <c r="BM252" s="237" t="s">
        <v>1160</v>
      </c>
    </row>
    <row r="253" s="2" customFormat="1" ht="24.15" customHeight="1">
      <c r="A253" s="40"/>
      <c r="B253" s="41"/>
      <c r="C253" s="283" t="s">
        <v>547</v>
      </c>
      <c r="D253" s="283" t="s">
        <v>445</v>
      </c>
      <c r="E253" s="284" t="s">
        <v>689</v>
      </c>
      <c r="F253" s="285" t="s">
        <v>690</v>
      </c>
      <c r="G253" s="286" t="s">
        <v>621</v>
      </c>
      <c r="H253" s="287">
        <v>15</v>
      </c>
      <c r="I253" s="288"/>
      <c r="J253" s="289">
        <f>ROUND(I253*H253,2)</f>
        <v>0</v>
      </c>
      <c r="K253" s="290"/>
      <c r="L253" s="291"/>
      <c r="M253" s="292" t="s">
        <v>1</v>
      </c>
      <c r="N253" s="293" t="s">
        <v>50</v>
      </c>
      <c r="O253" s="93"/>
      <c r="P253" s="235">
        <f>O253*H253</f>
        <v>0</v>
      </c>
      <c r="Q253" s="235">
        <v>0.00067000000000000002</v>
      </c>
      <c r="R253" s="235">
        <f>Q253*H253</f>
        <v>0.01005</v>
      </c>
      <c r="S253" s="235">
        <v>0</v>
      </c>
      <c r="T253" s="23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7" t="s">
        <v>321</v>
      </c>
      <c r="AT253" s="237" t="s">
        <v>445</v>
      </c>
      <c r="AU253" s="237" t="s">
        <v>96</v>
      </c>
      <c r="AY253" s="18" t="s">
        <v>264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8" t="s">
        <v>93</v>
      </c>
      <c r="BK253" s="238">
        <f>ROUND(I253*H253,2)</f>
        <v>0</v>
      </c>
      <c r="BL253" s="18" t="s">
        <v>270</v>
      </c>
      <c r="BM253" s="237" t="s">
        <v>1161</v>
      </c>
    </row>
    <row r="254" s="2" customFormat="1" ht="16.5" customHeight="1">
      <c r="A254" s="40"/>
      <c r="B254" s="41"/>
      <c r="C254" s="225" t="s">
        <v>552</v>
      </c>
      <c r="D254" s="225" t="s">
        <v>266</v>
      </c>
      <c r="E254" s="226" t="s">
        <v>733</v>
      </c>
      <c r="F254" s="227" t="s">
        <v>734</v>
      </c>
      <c r="G254" s="228" t="s">
        <v>584</v>
      </c>
      <c r="H254" s="229">
        <v>15</v>
      </c>
      <c r="I254" s="230"/>
      <c r="J254" s="231">
        <f>ROUND(I254*H254,2)</f>
        <v>0</v>
      </c>
      <c r="K254" s="232"/>
      <c r="L254" s="46"/>
      <c r="M254" s="233" t="s">
        <v>1</v>
      </c>
      <c r="N254" s="234" t="s">
        <v>50</v>
      </c>
      <c r="O254" s="93"/>
      <c r="P254" s="235">
        <f>O254*H254</f>
        <v>0</v>
      </c>
      <c r="Q254" s="235">
        <v>0.00038000000000000002</v>
      </c>
      <c r="R254" s="235">
        <f>Q254*H254</f>
        <v>0.0057000000000000002</v>
      </c>
      <c r="S254" s="235">
        <v>0</v>
      </c>
      <c r="T254" s="23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7" t="s">
        <v>270</v>
      </c>
      <c r="AT254" s="237" t="s">
        <v>266</v>
      </c>
      <c r="AU254" s="237" t="s">
        <v>96</v>
      </c>
      <c r="AY254" s="18" t="s">
        <v>264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8" t="s">
        <v>93</v>
      </c>
      <c r="BK254" s="238">
        <f>ROUND(I254*H254,2)</f>
        <v>0</v>
      </c>
      <c r="BL254" s="18" t="s">
        <v>270</v>
      </c>
      <c r="BM254" s="237" t="s">
        <v>1162</v>
      </c>
    </row>
    <row r="255" s="2" customFormat="1" ht="24.15" customHeight="1">
      <c r="A255" s="40"/>
      <c r="B255" s="41"/>
      <c r="C255" s="225" t="s">
        <v>558</v>
      </c>
      <c r="D255" s="225" t="s">
        <v>266</v>
      </c>
      <c r="E255" s="226" t="s">
        <v>1163</v>
      </c>
      <c r="F255" s="227" t="s">
        <v>1164</v>
      </c>
      <c r="G255" s="228" t="s">
        <v>584</v>
      </c>
      <c r="H255" s="229">
        <v>15</v>
      </c>
      <c r="I255" s="230"/>
      <c r="J255" s="231">
        <f>ROUND(I255*H255,2)</f>
        <v>0</v>
      </c>
      <c r="K255" s="232"/>
      <c r="L255" s="46"/>
      <c r="M255" s="233" t="s">
        <v>1</v>
      </c>
      <c r="N255" s="234" t="s">
        <v>50</v>
      </c>
      <c r="O255" s="93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7" t="s">
        <v>270</v>
      </c>
      <c r="AT255" s="237" t="s">
        <v>266</v>
      </c>
      <c r="AU255" s="237" t="s">
        <v>96</v>
      </c>
      <c r="AY255" s="18" t="s">
        <v>264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8" t="s">
        <v>93</v>
      </c>
      <c r="BK255" s="238">
        <f>ROUND(I255*H255,2)</f>
        <v>0</v>
      </c>
      <c r="BL255" s="18" t="s">
        <v>270</v>
      </c>
      <c r="BM255" s="237" t="s">
        <v>1165</v>
      </c>
    </row>
    <row r="256" s="2" customFormat="1" ht="24.15" customHeight="1">
      <c r="A256" s="40"/>
      <c r="B256" s="41"/>
      <c r="C256" s="283" t="s">
        <v>562</v>
      </c>
      <c r="D256" s="283" t="s">
        <v>445</v>
      </c>
      <c r="E256" s="284" t="s">
        <v>1166</v>
      </c>
      <c r="F256" s="285" t="s">
        <v>1167</v>
      </c>
      <c r="G256" s="286" t="s">
        <v>621</v>
      </c>
      <c r="H256" s="287">
        <v>15</v>
      </c>
      <c r="I256" s="288"/>
      <c r="J256" s="289">
        <f>ROUND(I256*H256,2)</f>
        <v>0</v>
      </c>
      <c r="K256" s="290"/>
      <c r="L256" s="291"/>
      <c r="M256" s="292" t="s">
        <v>1</v>
      </c>
      <c r="N256" s="293" t="s">
        <v>50</v>
      </c>
      <c r="O256" s="93"/>
      <c r="P256" s="235">
        <f>O256*H256</f>
        <v>0</v>
      </c>
      <c r="Q256" s="235">
        <v>0.0023</v>
      </c>
      <c r="R256" s="235">
        <f>Q256*H256</f>
        <v>0.034500000000000003</v>
      </c>
      <c r="S256" s="235">
        <v>0</v>
      </c>
      <c r="T256" s="23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7" t="s">
        <v>321</v>
      </c>
      <c r="AT256" s="237" t="s">
        <v>445</v>
      </c>
      <c r="AU256" s="237" t="s">
        <v>96</v>
      </c>
      <c r="AY256" s="18" t="s">
        <v>264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8" t="s">
        <v>93</v>
      </c>
      <c r="BK256" s="238">
        <f>ROUND(I256*H256,2)</f>
        <v>0</v>
      </c>
      <c r="BL256" s="18" t="s">
        <v>270</v>
      </c>
      <c r="BM256" s="237" t="s">
        <v>1168</v>
      </c>
    </row>
    <row r="257" s="2" customFormat="1" ht="37.8" customHeight="1">
      <c r="A257" s="40"/>
      <c r="B257" s="41"/>
      <c r="C257" s="283" t="s">
        <v>566</v>
      </c>
      <c r="D257" s="283" t="s">
        <v>445</v>
      </c>
      <c r="E257" s="284" t="s">
        <v>793</v>
      </c>
      <c r="F257" s="285" t="s">
        <v>794</v>
      </c>
      <c r="G257" s="286" t="s">
        <v>621</v>
      </c>
      <c r="H257" s="287">
        <v>15</v>
      </c>
      <c r="I257" s="288"/>
      <c r="J257" s="289">
        <f>ROUND(I257*H257,2)</f>
        <v>0</v>
      </c>
      <c r="K257" s="290"/>
      <c r="L257" s="291"/>
      <c r="M257" s="292" t="s">
        <v>1</v>
      </c>
      <c r="N257" s="293" t="s">
        <v>50</v>
      </c>
      <c r="O257" s="93"/>
      <c r="P257" s="235">
        <f>O257*H257</f>
        <v>0</v>
      </c>
      <c r="Q257" s="235">
        <v>0.0030000000000000001</v>
      </c>
      <c r="R257" s="235">
        <f>Q257*H257</f>
        <v>0.044999999999999998</v>
      </c>
      <c r="S257" s="235">
        <v>0</v>
      </c>
      <c r="T257" s="23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7" t="s">
        <v>321</v>
      </c>
      <c r="AT257" s="237" t="s">
        <v>445</v>
      </c>
      <c r="AU257" s="237" t="s">
        <v>96</v>
      </c>
      <c r="AY257" s="18" t="s">
        <v>264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8" t="s">
        <v>93</v>
      </c>
      <c r="BK257" s="238">
        <f>ROUND(I257*H257,2)</f>
        <v>0</v>
      </c>
      <c r="BL257" s="18" t="s">
        <v>270</v>
      </c>
      <c r="BM257" s="237" t="s">
        <v>1169</v>
      </c>
    </row>
    <row r="258" s="2" customFormat="1" ht="37.8" customHeight="1">
      <c r="A258" s="40"/>
      <c r="B258" s="41"/>
      <c r="C258" s="283" t="s">
        <v>571</v>
      </c>
      <c r="D258" s="283" t="s">
        <v>445</v>
      </c>
      <c r="E258" s="284" t="s">
        <v>805</v>
      </c>
      <c r="F258" s="285" t="s">
        <v>806</v>
      </c>
      <c r="G258" s="286" t="s">
        <v>621</v>
      </c>
      <c r="H258" s="287">
        <v>15</v>
      </c>
      <c r="I258" s="288"/>
      <c r="J258" s="289">
        <f>ROUND(I258*H258,2)</f>
        <v>0</v>
      </c>
      <c r="K258" s="290"/>
      <c r="L258" s="291"/>
      <c r="M258" s="292" t="s">
        <v>1</v>
      </c>
      <c r="N258" s="293" t="s">
        <v>50</v>
      </c>
      <c r="O258" s="93"/>
      <c r="P258" s="235">
        <f>O258*H258</f>
        <v>0</v>
      </c>
      <c r="Q258" s="235">
        <v>0.0050000000000000001</v>
      </c>
      <c r="R258" s="235">
        <f>Q258*H258</f>
        <v>0.074999999999999997</v>
      </c>
      <c r="S258" s="235">
        <v>0</v>
      </c>
      <c r="T258" s="23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7" t="s">
        <v>321</v>
      </c>
      <c r="AT258" s="237" t="s">
        <v>445</v>
      </c>
      <c r="AU258" s="237" t="s">
        <v>96</v>
      </c>
      <c r="AY258" s="18" t="s">
        <v>264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8" t="s">
        <v>93</v>
      </c>
      <c r="BK258" s="238">
        <f>ROUND(I258*H258,2)</f>
        <v>0</v>
      </c>
      <c r="BL258" s="18" t="s">
        <v>270</v>
      </c>
      <c r="BM258" s="237" t="s">
        <v>1170</v>
      </c>
    </row>
    <row r="259" s="2" customFormat="1" ht="16.5" customHeight="1">
      <c r="A259" s="40"/>
      <c r="B259" s="41"/>
      <c r="C259" s="225" t="s">
        <v>576</v>
      </c>
      <c r="D259" s="225" t="s">
        <v>266</v>
      </c>
      <c r="E259" s="226" t="s">
        <v>1171</v>
      </c>
      <c r="F259" s="227" t="s">
        <v>1172</v>
      </c>
      <c r="G259" s="228" t="s">
        <v>308</v>
      </c>
      <c r="H259" s="229">
        <v>128.5</v>
      </c>
      <c r="I259" s="230"/>
      <c r="J259" s="231">
        <f>ROUND(I259*H259,2)</f>
        <v>0</v>
      </c>
      <c r="K259" s="232"/>
      <c r="L259" s="46"/>
      <c r="M259" s="233" t="s">
        <v>1</v>
      </c>
      <c r="N259" s="234" t="s">
        <v>50</v>
      </c>
      <c r="O259" s="93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7" t="s">
        <v>270</v>
      </c>
      <c r="AT259" s="237" t="s">
        <v>266</v>
      </c>
      <c r="AU259" s="237" t="s">
        <v>96</v>
      </c>
      <c r="AY259" s="18" t="s">
        <v>264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8" t="s">
        <v>93</v>
      </c>
      <c r="BK259" s="238">
        <f>ROUND(I259*H259,2)</f>
        <v>0</v>
      </c>
      <c r="BL259" s="18" t="s">
        <v>270</v>
      </c>
      <c r="BM259" s="237" t="s">
        <v>1173</v>
      </c>
    </row>
    <row r="260" s="13" customFormat="1">
      <c r="A260" s="13"/>
      <c r="B260" s="239"/>
      <c r="C260" s="240"/>
      <c r="D260" s="241" t="s">
        <v>272</v>
      </c>
      <c r="E260" s="242" t="s">
        <v>1</v>
      </c>
      <c r="F260" s="243" t="s">
        <v>1019</v>
      </c>
      <c r="G260" s="240"/>
      <c r="H260" s="244">
        <v>128.5</v>
      </c>
      <c r="I260" s="245"/>
      <c r="J260" s="240"/>
      <c r="K260" s="240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272</v>
      </c>
      <c r="AU260" s="250" t="s">
        <v>96</v>
      </c>
      <c r="AV260" s="13" t="s">
        <v>96</v>
      </c>
      <c r="AW260" s="13" t="s">
        <v>42</v>
      </c>
      <c r="AX260" s="13" t="s">
        <v>93</v>
      </c>
      <c r="AY260" s="250" t="s">
        <v>264</v>
      </c>
    </row>
    <row r="261" s="2" customFormat="1" ht="24.15" customHeight="1">
      <c r="A261" s="40"/>
      <c r="B261" s="41"/>
      <c r="C261" s="225" t="s">
        <v>581</v>
      </c>
      <c r="D261" s="225" t="s">
        <v>266</v>
      </c>
      <c r="E261" s="226" t="s">
        <v>813</v>
      </c>
      <c r="F261" s="227" t="s">
        <v>814</v>
      </c>
      <c r="G261" s="228" t="s">
        <v>308</v>
      </c>
      <c r="H261" s="229">
        <v>257</v>
      </c>
      <c r="I261" s="230"/>
      <c r="J261" s="231">
        <f>ROUND(I261*H261,2)</f>
        <v>0</v>
      </c>
      <c r="K261" s="232"/>
      <c r="L261" s="46"/>
      <c r="M261" s="233" t="s">
        <v>1</v>
      </c>
      <c r="N261" s="234" t="s">
        <v>50</v>
      </c>
      <c r="O261" s="93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7" t="s">
        <v>270</v>
      </c>
      <c r="AT261" s="237" t="s">
        <v>266</v>
      </c>
      <c r="AU261" s="237" t="s">
        <v>96</v>
      </c>
      <c r="AY261" s="18" t="s">
        <v>264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8" t="s">
        <v>93</v>
      </c>
      <c r="BK261" s="238">
        <f>ROUND(I261*H261,2)</f>
        <v>0</v>
      </c>
      <c r="BL261" s="18" t="s">
        <v>270</v>
      </c>
      <c r="BM261" s="237" t="s">
        <v>1174</v>
      </c>
    </row>
    <row r="262" s="13" customFormat="1">
      <c r="A262" s="13"/>
      <c r="B262" s="239"/>
      <c r="C262" s="240"/>
      <c r="D262" s="241" t="s">
        <v>272</v>
      </c>
      <c r="E262" s="242" t="s">
        <v>1</v>
      </c>
      <c r="F262" s="243" t="s">
        <v>1175</v>
      </c>
      <c r="G262" s="240"/>
      <c r="H262" s="244">
        <v>257</v>
      </c>
      <c r="I262" s="245"/>
      <c r="J262" s="240"/>
      <c r="K262" s="240"/>
      <c r="L262" s="246"/>
      <c r="M262" s="247"/>
      <c r="N262" s="248"/>
      <c r="O262" s="248"/>
      <c r="P262" s="248"/>
      <c r="Q262" s="248"/>
      <c r="R262" s="248"/>
      <c r="S262" s="248"/>
      <c r="T262" s="24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0" t="s">
        <v>272</v>
      </c>
      <c r="AU262" s="250" t="s">
        <v>96</v>
      </c>
      <c r="AV262" s="13" t="s">
        <v>96</v>
      </c>
      <c r="AW262" s="13" t="s">
        <v>42</v>
      </c>
      <c r="AX262" s="13" t="s">
        <v>93</v>
      </c>
      <c r="AY262" s="250" t="s">
        <v>264</v>
      </c>
    </row>
    <row r="263" s="2" customFormat="1" ht="24.15" customHeight="1">
      <c r="A263" s="40"/>
      <c r="B263" s="41"/>
      <c r="C263" s="225" t="s">
        <v>586</v>
      </c>
      <c r="D263" s="225" t="s">
        <v>266</v>
      </c>
      <c r="E263" s="226" t="s">
        <v>817</v>
      </c>
      <c r="F263" s="227" t="s">
        <v>818</v>
      </c>
      <c r="G263" s="228" t="s">
        <v>584</v>
      </c>
      <c r="H263" s="229">
        <v>2</v>
      </c>
      <c r="I263" s="230"/>
      <c r="J263" s="231">
        <f>ROUND(I263*H263,2)</f>
        <v>0</v>
      </c>
      <c r="K263" s="232"/>
      <c r="L263" s="46"/>
      <c r="M263" s="233" t="s">
        <v>1</v>
      </c>
      <c r="N263" s="234" t="s">
        <v>50</v>
      </c>
      <c r="O263" s="93"/>
      <c r="P263" s="235">
        <f>O263*H263</f>
        <v>0</v>
      </c>
      <c r="Q263" s="235">
        <v>0.45937</v>
      </c>
      <c r="R263" s="235">
        <f>Q263*H263</f>
        <v>0.91874</v>
      </c>
      <c r="S263" s="235">
        <v>0</v>
      </c>
      <c r="T263" s="23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7" t="s">
        <v>270</v>
      </c>
      <c r="AT263" s="237" t="s">
        <v>266</v>
      </c>
      <c r="AU263" s="237" t="s">
        <v>96</v>
      </c>
      <c r="AY263" s="18" t="s">
        <v>264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8" t="s">
        <v>93</v>
      </c>
      <c r="BK263" s="238">
        <f>ROUND(I263*H263,2)</f>
        <v>0</v>
      </c>
      <c r="BL263" s="18" t="s">
        <v>270</v>
      </c>
      <c r="BM263" s="237" t="s">
        <v>1176</v>
      </c>
    </row>
    <row r="264" s="2" customFormat="1" ht="16.5" customHeight="1">
      <c r="A264" s="40"/>
      <c r="B264" s="41"/>
      <c r="C264" s="225" t="s">
        <v>590</v>
      </c>
      <c r="D264" s="225" t="s">
        <v>266</v>
      </c>
      <c r="E264" s="226" t="s">
        <v>833</v>
      </c>
      <c r="F264" s="227" t="s">
        <v>834</v>
      </c>
      <c r="G264" s="228" t="s">
        <v>584</v>
      </c>
      <c r="H264" s="229">
        <v>15</v>
      </c>
      <c r="I264" s="230"/>
      <c r="J264" s="231">
        <f>ROUND(I264*H264,2)</f>
        <v>0</v>
      </c>
      <c r="K264" s="232"/>
      <c r="L264" s="46"/>
      <c r="M264" s="233" t="s">
        <v>1</v>
      </c>
      <c r="N264" s="234" t="s">
        <v>50</v>
      </c>
      <c r="O264" s="93"/>
      <c r="P264" s="235">
        <f>O264*H264</f>
        <v>0</v>
      </c>
      <c r="Q264" s="235">
        <v>0.063829999999999998</v>
      </c>
      <c r="R264" s="235">
        <f>Q264*H264</f>
        <v>0.95744999999999991</v>
      </c>
      <c r="S264" s="235">
        <v>0</v>
      </c>
      <c r="T264" s="23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7" t="s">
        <v>270</v>
      </c>
      <c r="AT264" s="237" t="s">
        <v>266</v>
      </c>
      <c r="AU264" s="237" t="s">
        <v>96</v>
      </c>
      <c r="AY264" s="18" t="s">
        <v>264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8" t="s">
        <v>93</v>
      </c>
      <c r="BK264" s="238">
        <f>ROUND(I264*H264,2)</f>
        <v>0</v>
      </c>
      <c r="BL264" s="18" t="s">
        <v>270</v>
      </c>
      <c r="BM264" s="237" t="s">
        <v>1177</v>
      </c>
    </row>
    <row r="265" s="2" customFormat="1" ht="24.15" customHeight="1">
      <c r="A265" s="40"/>
      <c r="B265" s="41"/>
      <c r="C265" s="283" t="s">
        <v>594</v>
      </c>
      <c r="D265" s="283" t="s">
        <v>445</v>
      </c>
      <c r="E265" s="284" t="s">
        <v>837</v>
      </c>
      <c r="F265" s="285" t="s">
        <v>838</v>
      </c>
      <c r="G265" s="286" t="s">
        <v>621</v>
      </c>
      <c r="H265" s="287">
        <v>15</v>
      </c>
      <c r="I265" s="288"/>
      <c r="J265" s="289">
        <f>ROUND(I265*H265,2)</f>
        <v>0</v>
      </c>
      <c r="K265" s="290"/>
      <c r="L265" s="291"/>
      <c r="M265" s="292" t="s">
        <v>1</v>
      </c>
      <c r="N265" s="293" t="s">
        <v>50</v>
      </c>
      <c r="O265" s="93"/>
      <c r="P265" s="235">
        <f>O265*H265</f>
        <v>0</v>
      </c>
      <c r="Q265" s="235">
        <v>0.0048999999999999998</v>
      </c>
      <c r="R265" s="235">
        <f>Q265*H265</f>
        <v>0.073499999999999996</v>
      </c>
      <c r="S265" s="235">
        <v>0</v>
      </c>
      <c r="T265" s="23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7" t="s">
        <v>321</v>
      </c>
      <c r="AT265" s="237" t="s">
        <v>445</v>
      </c>
      <c r="AU265" s="237" t="s">
        <v>96</v>
      </c>
      <c r="AY265" s="18" t="s">
        <v>264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8" t="s">
        <v>93</v>
      </c>
      <c r="BK265" s="238">
        <f>ROUND(I265*H265,2)</f>
        <v>0</v>
      </c>
      <c r="BL265" s="18" t="s">
        <v>270</v>
      </c>
      <c r="BM265" s="237" t="s">
        <v>1178</v>
      </c>
    </row>
    <row r="266" s="2" customFormat="1" ht="33" customHeight="1">
      <c r="A266" s="40"/>
      <c r="B266" s="41"/>
      <c r="C266" s="225" t="s">
        <v>598</v>
      </c>
      <c r="D266" s="225" t="s">
        <v>266</v>
      </c>
      <c r="E266" s="226" t="s">
        <v>1179</v>
      </c>
      <c r="F266" s="227" t="s">
        <v>1180</v>
      </c>
      <c r="G266" s="228" t="s">
        <v>584</v>
      </c>
      <c r="H266" s="229">
        <v>15</v>
      </c>
      <c r="I266" s="230"/>
      <c r="J266" s="231">
        <f>ROUND(I266*H266,2)</f>
        <v>0</v>
      </c>
      <c r="K266" s="232"/>
      <c r="L266" s="46"/>
      <c r="M266" s="233" t="s">
        <v>1</v>
      </c>
      <c r="N266" s="234" t="s">
        <v>50</v>
      </c>
      <c r="O266" s="93"/>
      <c r="P266" s="235">
        <f>O266*H266</f>
        <v>0</v>
      </c>
      <c r="Q266" s="235">
        <v>0.26469999999999999</v>
      </c>
      <c r="R266" s="235">
        <f>Q266*H266</f>
        <v>3.9704999999999999</v>
      </c>
      <c r="S266" s="235">
        <v>0</v>
      </c>
      <c r="T266" s="23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7" t="s">
        <v>270</v>
      </c>
      <c r="AT266" s="237" t="s">
        <v>266</v>
      </c>
      <c r="AU266" s="237" t="s">
        <v>96</v>
      </c>
      <c r="AY266" s="18" t="s">
        <v>264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8" t="s">
        <v>93</v>
      </c>
      <c r="BK266" s="238">
        <f>ROUND(I266*H266,2)</f>
        <v>0</v>
      </c>
      <c r="BL266" s="18" t="s">
        <v>270</v>
      </c>
      <c r="BM266" s="237" t="s">
        <v>1181</v>
      </c>
    </row>
    <row r="267" s="2" customFormat="1" ht="21.75" customHeight="1">
      <c r="A267" s="40"/>
      <c r="B267" s="41"/>
      <c r="C267" s="225" t="s">
        <v>602</v>
      </c>
      <c r="D267" s="225" t="s">
        <v>266</v>
      </c>
      <c r="E267" s="226" t="s">
        <v>857</v>
      </c>
      <c r="F267" s="227" t="s">
        <v>858</v>
      </c>
      <c r="G267" s="228" t="s">
        <v>308</v>
      </c>
      <c r="H267" s="229">
        <v>143.5</v>
      </c>
      <c r="I267" s="230"/>
      <c r="J267" s="231">
        <f>ROUND(I267*H267,2)</f>
        <v>0</v>
      </c>
      <c r="K267" s="232"/>
      <c r="L267" s="46"/>
      <c r="M267" s="233" t="s">
        <v>1</v>
      </c>
      <c r="N267" s="234" t="s">
        <v>50</v>
      </c>
      <c r="O267" s="93"/>
      <c r="P267" s="235">
        <f>O267*H267</f>
        <v>0</v>
      </c>
      <c r="Q267" s="235">
        <v>9.0000000000000006E-05</v>
      </c>
      <c r="R267" s="235">
        <f>Q267*H267</f>
        <v>0.012915000000000001</v>
      </c>
      <c r="S267" s="235">
        <v>0</v>
      </c>
      <c r="T267" s="23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7" t="s">
        <v>270</v>
      </c>
      <c r="AT267" s="237" t="s">
        <v>266</v>
      </c>
      <c r="AU267" s="237" t="s">
        <v>96</v>
      </c>
      <c r="AY267" s="18" t="s">
        <v>264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8" t="s">
        <v>93</v>
      </c>
      <c r="BK267" s="238">
        <f>ROUND(I267*H267,2)</f>
        <v>0</v>
      </c>
      <c r="BL267" s="18" t="s">
        <v>270</v>
      </c>
      <c r="BM267" s="237" t="s">
        <v>1182</v>
      </c>
    </row>
    <row r="268" s="13" customFormat="1">
      <c r="A268" s="13"/>
      <c r="B268" s="239"/>
      <c r="C268" s="240"/>
      <c r="D268" s="241" t="s">
        <v>272</v>
      </c>
      <c r="E268" s="242" t="s">
        <v>1</v>
      </c>
      <c r="F268" s="243" t="s">
        <v>1183</v>
      </c>
      <c r="G268" s="240"/>
      <c r="H268" s="244">
        <v>143.5</v>
      </c>
      <c r="I268" s="245"/>
      <c r="J268" s="240"/>
      <c r="K268" s="240"/>
      <c r="L268" s="246"/>
      <c r="M268" s="247"/>
      <c r="N268" s="248"/>
      <c r="O268" s="248"/>
      <c r="P268" s="248"/>
      <c r="Q268" s="248"/>
      <c r="R268" s="248"/>
      <c r="S268" s="248"/>
      <c r="T268" s="24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0" t="s">
        <v>272</v>
      </c>
      <c r="AU268" s="250" t="s">
        <v>96</v>
      </c>
      <c r="AV268" s="13" t="s">
        <v>96</v>
      </c>
      <c r="AW268" s="13" t="s">
        <v>42</v>
      </c>
      <c r="AX268" s="13" t="s">
        <v>93</v>
      </c>
      <c r="AY268" s="250" t="s">
        <v>264</v>
      </c>
    </row>
    <row r="269" s="2" customFormat="1" ht="21.75" customHeight="1">
      <c r="A269" s="40"/>
      <c r="B269" s="41"/>
      <c r="C269" s="225" t="s">
        <v>606</v>
      </c>
      <c r="D269" s="225" t="s">
        <v>266</v>
      </c>
      <c r="E269" s="226" t="s">
        <v>862</v>
      </c>
      <c r="F269" s="227" t="s">
        <v>863</v>
      </c>
      <c r="G269" s="228" t="s">
        <v>584</v>
      </c>
      <c r="H269" s="229">
        <v>1</v>
      </c>
      <c r="I269" s="230"/>
      <c r="J269" s="231">
        <f>ROUND(I269*H269,2)</f>
        <v>0</v>
      </c>
      <c r="K269" s="232"/>
      <c r="L269" s="46"/>
      <c r="M269" s="233" t="s">
        <v>1</v>
      </c>
      <c r="N269" s="234" t="s">
        <v>50</v>
      </c>
      <c r="O269" s="93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7" t="s">
        <v>270</v>
      </c>
      <c r="AT269" s="237" t="s">
        <v>266</v>
      </c>
      <c r="AU269" s="237" t="s">
        <v>96</v>
      </c>
      <c r="AY269" s="18" t="s">
        <v>264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8" t="s">
        <v>93</v>
      </c>
      <c r="BK269" s="238">
        <f>ROUND(I269*H269,2)</f>
        <v>0</v>
      </c>
      <c r="BL269" s="18" t="s">
        <v>270</v>
      </c>
      <c r="BM269" s="237" t="s">
        <v>1184</v>
      </c>
    </row>
    <row r="270" s="2" customFormat="1" ht="16.5" customHeight="1">
      <c r="A270" s="40"/>
      <c r="B270" s="41"/>
      <c r="C270" s="225" t="s">
        <v>610</v>
      </c>
      <c r="D270" s="225" t="s">
        <v>266</v>
      </c>
      <c r="E270" s="226" t="s">
        <v>866</v>
      </c>
      <c r="F270" s="227" t="s">
        <v>867</v>
      </c>
      <c r="G270" s="228" t="s">
        <v>308</v>
      </c>
      <c r="H270" s="229">
        <v>128.5</v>
      </c>
      <c r="I270" s="230"/>
      <c r="J270" s="231">
        <f>ROUND(I270*H270,2)</f>
        <v>0</v>
      </c>
      <c r="K270" s="232"/>
      <c r="L270" s="46"/>
      <c r="M270" s="233" t="s">
        <v>1</v>
      </c>
      <c r="N270" s="234" t="s">
        <v>50</v>
      </c>
      <c r="O270" s="93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7" t="s">
        <v>270</v>
      </c>
      <c r="AT270" s="237" t="s">
        <v>266</v>
      </c>
      <c r="AU270" s="237" t="s">
        <v>96</v>
      </c>
      <c r="AY270" s="18" t="s">
        <v>264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8" t="s">
        <v>93</v>
      </c>
      <c r="BK270" s="238">
        <f>ROUND(I270*H270,2)</f>
        <v>0</v>
      </c>
      <c r="BL270" s="18" t="s">
        <v>270</v>
      </c>
      <c r="BM270" s="237" t="s">
        <v>1185</v>
      </c>
    </row>
    <row r="271" s="13" customFormat="1">
      <c r="A271" s="13"/>
      <c r="B271" s="239"/>
      <c r="C271" s="240"/>
      <c r="D271" s="241" t="s">
        <v>272</v>
      </c>
      <c r="E271" s="242" t="s">
        <v>1</v>
      </c>
      <c r="F271" s="243" t="s">
        <v>1019</v>
      </c>
      <c r="G271" s="240"/>
      <c r="H271" s="244">
        <v>128.5</v>
      </c>
      <c r="I271" s="245"/>
      <c r="J271" s="240"/>
      <c r="K271" s="240"/>
      <c r="L271" s="246"/>
      <c r="M271" s="247"/>
      <c r="N271" s="248"/>
      <c r="O271" s="248"/>
      <c r="P271" s="248"/>
      <c r="Q271" s="248"/>
      <c r="R271" s="248"/>
      <c r="S271" s="248"/>
      <c r="T271" s="24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0" t="s">
        <v>272</v>
      </c>
      <c r="AU271" s="250" t="s">
        <v>96</v>
      </c>
      <c r="AV271" s="13" t="s">
        <v>96</v>
      </c>
      <c r="AW271" s="13" t="s">
        <v>42</v>
      </c>
      <c r="AX271" s="13" t="s">
        <v>93</v>
      </c>
      <c r="AY271" s="250" t="s">
        <v>264</v>
      </c>
    </row>
    <row r="272" s="12" customFormat="1" ht="22.8" customHeight="1">
      <c r="A272" s="12"/>
      <c r="B272" s="209"/>
      <c r="C272" s="210"/>
      <c r="D272" s="211" t="s">
        <v>84</v>
      </c>
      <c r="E272" s="223" t="s">
        <v>327</v>
      </c>
      <c r="F272" s="223" t="s">
        <v>869</v>
      </c>
      <c r="G272" s="210"/>
      <c r="H272" s="210"/>
      <c r="I272" s="213"/>
      <c r="J272" s="224">
        <f>BK272</f>
        <v>0</v>
      </c>
      <c r="K272" s="210"/>
      <c r="L272" s="215"/>
      <c r="M272" s="216"/>
      <c r="N272" s="217"/>
      <c r="O272" s="217"/>
      <c r="P272" s="218">
        <f>P273+SUM(P274:P281)</f>
        <v>0</v>
      </c>
      <c r="Q272" s="217"/>
      <c r="R272" s="218">
        <f>R273+SUM(R274:R281)</f>
        <v>0.30474570000000001</v>
      </c>
      <c r="S272" s="217"/>
      <c r="T272" s="219">
        <f>T273+SUM(T274:T281)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0" t="s">
        <v>93</v>
      </c>
      <c r="AT272" s="221" t="s">
        <v>84</v>
      </c>
      <c r="AU272" s="221" t="s">
        <v>93</v>
      </c>
      <c r="AY272" s="220" t="s">
        <v>264</v>
      </c>
      <c r="BK272" s="222">
        <f>BK273+SUM(BK274:BK281)</f>
        <v>0</v>
      </c>
    </row>
    <row r="273" s="2" customFormat="1" ht="24.15" customHeight="1">
      <c r="A273" s="40"/>
      <c r="B273" s="41"/>
      <c r="C273" s="225" t="s">
        <v>614</v>
      </c>
      <c r="D273" s="225" t="s">
        <v>266</v>
      </c>
      <c r="E273" s="226" t="s">
        <v>875</v>
      </c>
      <c r="F273" s="227" t="s">
        <v>876</v>
      </c>
      <c r="G273" s="228" t="s">
        <v>308</v>
      </c>
      <c r="H273" s="229">
        <v>1.8</v>
      </c>
      <c r="I273" s="230"/>
      <c r="J273" s="231">
        <f>ROUND(I273*H273,2)</f>
        <v>0</v>
      </c>
      <c r="K273" s="232"/>
      <c r="L273" s="46"/>
      <c r="M273" s="233" t="s">
        <v>1</v>
      </c>
      <c r="N273" s="234" t="s">
        <v>50</v>
      </c>
      <c r="O273" s="93"/>
      <c r="P273" s="235">
        <f>O273*H273</f>
        <v>0</v>
      </c>
      <c r="Q273" s="235">
        <v>0.16849</v>
      </c>
      <c r="R273" s="235">
        <f>Q273*H273</f>
        <v>0.303282</v>
      </c>
      <c r="S273" s="235">
        <v>0</v>
      </c>
      <c r="T273" s="23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7" t="s">
        <v>270</v>
      </c>
      <c r="AT273" s="237" t="s">
        <v>266</v>
      </c>
      <c r="AU273" s="237" t="s">
        <v>96</v>
      </c>
      <c r="AY273" s="18" t="s">
        <v>264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8" t="s">
        <v>93</v>
      </c>
      <c r="BK273" s="238">
        <f>ROUND(I273*H273,2)</f>
        <v>0</v>
      </c>
      <c r="BL273" s="18" t="s">
        <v>270</v>
      </c>
      <c r="BM273" s="237" t="s">
        <v>1186</v>
      </c>
    </row>
    <row r="274" s="13" customFormat="1">
      <c r="A274" s="13"/>
      <c r="B274" s="239"/>
      <c r="C274" s="240"/>
      <c r="D274" s="241" t="s">
        <v>272</v>
      </c>
      <c r="E274" s="242" t="s">
        <v>1</v>
      </c>
      <c r="F274" s="243" t="s">
        <v>165</v>
      </c>
      <c r="G274" s="240"/>
      <c r="H274" s="244">
        <v>1.8</v>
      </c>
      <c r="I274" s="245"/>
      <c r="J274" s="240"/>
      <c r="K274" s="240"/>
      <c r="L274" s="246"/>
      <c r="M274" s="247"/>
      <c r="N274" s="248"/>
      <c r="O274" s="248"/>
      <c r="P274" s="248"/>
      <c r="Q274" s="248"/>
      <c r="R274" s="248"/>
      <c r="S274" s="248"/>
      <c r="T274" s="24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0" t="s">
        <v>272</v>
      </c>
      <c r="AU274" s="250" t="s">
        <v>96</v>
      </c>
      <c r="AV274" s="13" t="s">
        <v>96</v>
      </c>
      <c r="AW274" s="13" t="s">
        <v>42</v>
      </c>
      <c r="AX274" s="13" t="s">
        <v>93</v>
      </c>
      <c r="AY274" s="250" t="s">
        <v>264</v>
      </c>
    </row>
    <row r="275" s="2" customFormat="1" ht="24.15" customHeight="1">
      <c r="A275" s="40"/>
      <c r="B275" s="41"/>
      <c r="C275" s="225" t="s">
        <v>618</v>
      </c>
      <c r="D275" s="225" t="s">
        <v>266</v>
      </c>
      <c r="E275" s="226" t="s">
        <v>879</v>
      </c>
      <c r="F275" s="227" t="s">
        <v>880</v>
      </c>
      <c r="G275" s="228" t="s">
        <v>308</v>
      </c>
      <c r="H275" s="229">
        <v>8.6099999999999994</v>
      </c>
      <c r="I275" s="230"/>
      <c r="J275" s="231">
        <f>ROUND(I275*H275,2)</f>
        <v>0</v>
      </c>
      <c r="K275" s="232"/>
      <c r="L275" s="46"/>
      <c r="M275" s="233" t="s">
        <v>1</v>
      </c>
      <c r="N275" s="234" t="s">
        <v>50</v>
      </c>
      <c r="O275" s="93"/>
      <c r="P275" s="235">
        <f>O275*H275</f>
        <v>0</v>
      </c>
      <c r="Q275" s="235">
        <v>0.00017000000000000001</v>
      </c>
      <c r="R275" s="235">
        <f>Q275*H275</f>
        <v>0.0014637000000000001</v>
      </c>
      <c r="S275" s="235">
        <v>0</v>
      </c>
      <c r="T275" s="23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7" t="s">
        <v>270</v>
      </c>
      <c r="AT275" s="237" t="s">
        <v>266</v>
      </c>
      <c r="AU275" s="237" t="s">
        <v>96</v>
      </c>
      <c r="AY275" s="18" t="s">
        <v>264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8" t="s">
        <v>93</v>
      </c>
      <c r="BK275" s="238">
        <f>ROUND(I275*H275,2)</f>
        <v>0</v>
      </c>
      <c r="BL275" s="18" t="s">
        <v>270</v>
      </c>
      <c r="BM275" s="237" t="s">
        <v>1187</v>
      </c>
    </row>
    <row r="276" s="13" customFormat="1">
      <c r="A276" s="13"/>
      <c r="B276" s="239"/>
      <c r="C276" s="240"/>
      <c r="D276" s="241" t="s">
        <v>272</v>
      </c>
      <c r="E276" s="242" t="s">
        <v>202</v>
      </c>
      <c r="F276" s="243" t="s">
        <v>1188</v>
      </c>
      <c r="G276" s="240"/>
      <c r="H276" s="244">
        <v>8.6099999999999994</v>
      </c>
      <c r="I276" s="245"/>
      <c r="J276" s="240"/>
      <c r="K276" s="240"/>
      <c r="L276" s="246"/>
      <c r="M276" s="247"/>
      <c r="N276" s="248"/>
      <c r="O276" s="248"/>
      <c r="P276" s="248"/>
      <c r="Q276" s="248"/>
      <c r="R276" s="248"/>
      <c r="S276" s="248"/>
      <c r="T276" s="24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0" t="s">
        <v>272</v>
      </c>
      <c r="AU276" s="250" t="s">
        <v>96</v>
      </c>
      <c r="AV276" s="13" t="s">
        <v>96</v>
      </c>
      <c r="AW276" s="13" t="s">
        <v>42</v>
      </c>
      <c r="AX276" s="13" t="s">
        <v>93</v>
      </c>
      <c r="AY276" s="250" t="s">
        <v>264</v>
      </c>
    </row>
    <row r="277" s="2" customFormat="1" ht="16.5" customHeight="1">
      <c r="A277" s="40"/>
      <c r="B277" s="41"/>
      <c r="C277" s="225" t="s">
        <v>623</v>
      </c>
      <c r="D277" s="225" t="s">
        <v>266</v>
      </c>
      <c r="E277" s="226" t="s">
        <v>884</v>
      </c>
      <c r="F277" s="227" t="s">
        <v>885</v>
      </c>
      <c r="G277" s="228" t="s">
        <v>308</v>
      </c>
      <c r="H277" s="229">
        <v>8.6099999999999994</v>
      </c>
      <c r="I277" s="230"/>
      <c r="J277" s="231">
        <f>ROUND(I277*H277,2)</f>
        <v>0</v>
      </c>
      <c r="K277" s="232"/>
      <c r="L277" s="46"/>
      <c r="M277" s="233" t="s">
        <v>1</v>
      </c>
      <c r="N277" s="234" t="s">
        <v>50</v>
      </c>
      <c r="O277" s="93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7" t="s">
        <v>270</v>
      </c>
      <c r="AT277" s="237" t="s">
        <v>266</v>
      </c>
      <c r="AU277" s="237" t="s">
        <v>96</v>
      </c>
      <c r="AY277" s="18" t="s">
        <v>264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8" t="s">
        <v>93</v>
      </c>
      <c r="BK277" s="238">
        <f>ROUND(I277*H277,2)</f>
        <v>0</v>
      </c>
      <c r="BL277" s="18" t="s">
        <v>270</v>
      </c>
      <c r="BM277" s="237" t="s">
        <v>1189</v>
      </c>
    </row>
    <row r="278" s="13" customFormat="1">
      <c r="A278" s="13"/>
      <c r="B278" s="239"/>
      <c r="C278" s="240"/>
      <c r="D278" s="241" t="s">
        <v>272</v>
      </c>
      <c r="E278" s="242" t="s">
        <v>1</v>
      </c>
      <c r="F278" s="243" t="s">
        <v>202</v>
      </c>
      <c r="G278" s="240"/>
      <c r="H278" s="244">
        <v>8.6099999999999994</v>
      </c>
      <c r="I278" s="245"/>
      <c r="J278" s="240"/>
      <c r="K278" s="240"/>
      <c r="L278" s="246"/>
      <c r="M278" s="247"/>
      <c r="N278" s="248"/>
      <c r="O278" s="248"/>
      <c r="P278" s="248"/>
      <c r="Q278" s="248"/>
      <c r="R278" s="248"/>
      <c r="S278" s="248"/>
      <c r="T278" s="24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0" t="s">
        <v>272</v>
      </c>
      <c r="AU278" s="250" t="s">
        <v>96</v>
      </c>
      <c r="AV278" s="13" t="s">
        <v>96</v>
      </c>
      <c r="AW278" s="13" t="s">
        <v>42</v>
      </c>
      <c r="AX278" s="13" t="s">
        <v>93</v>
      </c>
      <c r="AY278" s="250" t="s">
        <v>264</v>
      </c>
    </row>
    <row r="279" s="2" customFormat="1" ht="21.75" customHeight="1">
      <c r="A279" s="40"/>
      <c r="B279" s="41"/>
      <c r="C279" s="225" t="s">
        <v>627</v>
      </c>
      <c r="D279" s="225" t="s">
        <v>266</v>
      </c>
      <c r="E279" s="226" t="s">
        <v>908</v>
      </c>
      <c r="F279" s="227" t="s">
        <v>909</v>
      </c>
      <c r="G279" s="228" t="s">
        <v>308</v>
      </c>
      <c r="H279" s="229">
        <v>1.8</v>
      </c>
      <c r="I279" s="230"/>
      <c r="J279" s="231">
        <f>ROUND(I279*H279,2)</f>
        <v>0</v>
      </c>
      <c r="K279" s="232"/>
      <c r="L279" s="46"/>
      <c r="M279" s="233" t="s">
        <v>1</v>
      </c>
      <c r="N279" s="234" t="s">
        <v>50</v>
      </c>
      <c r="O279" s="93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7" t="s">
        <v>270</v>
      </c>
      <c r="AT279" s="237" t="s">
        <v>266</v>
      </c>
      <c r="AU279" s="237" t="s">
        <v>96</v>
      </c>
      <c r="AY279" s="18" t="s">
        <v>264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8" t="s">
        <v>93</v>
      </c>
      <c r="BK279" s="238">
        <f>ROUND(I279*H279,2)</f>
        <v>0</v>
      </c>
      <c r="BL279" s="18" t="s">
        <v>270</v>
      </c>
      <c r="BM279" s="237" t="s">
        <v>1190</v>
      </c>
    </row>
    <row r="280" s="13" customFormat="1">
      <c r="A280" s="13"/>
      <c r="B280" s="239"/>
      <c r="C280" s="240"/>
      <c r="D280" s="241" t="s">
        <v>272</v>
      </c>
      <c r="E280" s="242" t="s">
        <v>1</v>
      </c>
      <c r="F280" s="243" t="s">
        <v>165</v>
      </c>
      <c r="G280" s="240"/>
      <c r="H280" s="244">
        <v>1.8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0" t="s">
        <v>272</v>
      </c>
      <c r="AU280" s="250" t="s">
        <v>96</v>
      </c>
      <c r="AV280" s="13" t="s">
        <v>96</v>
      </c>
      <c r="AW280" s="13" t="s">
        <v>42</v>
      </c>
      <c r="AX280" s="13" t="s">
        <v>93</v>
      </c>
      <c r="AY280" s="250" t="s">
        <v>264</v>
      </c>
    </row>
    <row r="281" s="12" customFormat="1" ht="20.88" customHeight="1">
      <c r="A281" s="12"/>
      <c r="B281" s="209"/>
      <c r="C281" s="210"/>
      <c r="D281" s="211" t="s">
        <v>84</v>
      </c>
      <c r="E281" s="223" t="s">
        <v>915</v>
      </c>
      <c r="F281" s="223" t="s">
        <v>916</v>
      </c>
      <c r="G281" s="210"/>
      <c r="H281" s="210"/>
      <c r="I281" s="213"/>
      <c r="J281" s="224">
        <f>BK281</f>
        <v>0</v>
      </c>
      <c r="K281" s="210"/>
      <c r="L281" s="215"/>
      <c r="M281" s="216"/>
      <c r="N281" s="217"/>
      <c r="O281" s="217"/>
      <c r="P281" s="218">
        <f>SUM(P282:P295)</f>
        <v>0</v>
      </c>
      <c r="Q281" s="217"/>
      <c r="R281" s="218">
        <f>SUM(R282:R295)</f>
        <v>0</v>
      </c>
      <c r="S281" s="217"/>
      <c r="T281" s="219">
        <f>SUM(T282:T295)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0" t="s">
        <v>93</v>
      </c>
      <c r="AT281" s="221" t="s">
        <v>84</v>
      </c>
      <c r="AU281" s="221" t="s">
        <v>96</v>
      </c>
      <c r="AY281" s="220" t="s">
        <v>264</v>
      </c>
      <c r="BK281" s="222">
        <f>SUM(BK282:BK295)</f>
        <v>0</v>
      </c>
    </row>
    <row r="282" s="2" customFormat="1" ht="21.75" customHeight="1">
      <c r="A282" s="40"/>
      <c r="B282" s="41"/>
      <c r="C282" s="225" t="s">
        <v>631</v>
      </c>
      <c r="D282" s="225" t="s">
        <v>266</v>
      </c>
      <c r="E282" s="226" t="s">
        <v>918</v>
      </c>
      <c r="F282" s="227" t="s">
        <v>919</v>
      </c>
      <c r="G282" s="228" t="s">
        <v>584</v>
      </c>
      <c r="H282" s="229">
        <v>1</v>
      </c>
      <c r="I282" s="230"/>
      <c r="J282" s="231">
        <f>ROUND(I282*H282,2)</f>
        <v>0</v>
      </c>
      <c r="K282" s="232"/>
      <c r="L282" s="46"/>
      <c r="M282" s="233" t="s">
        <v>1</v>
      </c>
      <c r="N282" s="234" t="s">
        <v>50</v>
      </c>
      <c r="O282" s="93"/>
      <c r="P282" s="235">
        <f>O282*H282</f>
        <v>0</v>
      </c>
      <c r="Q282" s="235">
        <v>0</v>
      </c>
      <c r="R282" s="235">
        <f>Q282*H282</f>
        <v>0</v>
      </c>
      <c r="S282" s="235">
        <v>0</v>
      </c>
      <c r="T282" s="23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7" t="s">
        <v>270</v>
      </c>
      <c r="AT282" s="237" t="s">
        <v>266</v>
      </c>
      <c r="AU282" s="237" t="s">
        <v>282</v>
      </c>
      <c r="AY282" s="18" t="s">
        <v>264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8" t="s">
        <v>93</v>
      </c>
      <c r="BK282" s="238">
        <f>ROUND(I282*H282,2)</f>
        <v>0</v>
      </c>
      <c r="BL282" s="18" t="s">
        <v>270</v>
      </c>
      <c r="BM282" s="237" t="s">
        <v>1191</v>
      </c>
    </row>
    <row r="283" s="2" customFormat="1" ht="24.15" customHeight="1">
      <c r="A283" s="40"/>
      <c r="B283" s="41"/>
      <c r="C283" s="225" t="s">
        <v>635</v>
      </c>
      <c r="D283" s="225" t="s">
        <v>266</v>
      </c>
      <c r="E283" s="226" t="s">
        <v>922</v>
      </c>
      <c r="F283" s="227" t="s">
        <v>923</v>
      </c>
      <c r="G283" s="228" t="s">
        <v>584</v>
      </c>
      <c r="H283" s="229">
        <v>1</v>
      </c>
      <c r="I283" s="230"/>
      <c r="J283" s="231">
        <f>ROUND(I283*H283,2)</f>
        <v>0</v>
      </c>
      <c r="K283" s="232"/>
      <c r="L283" s="46"/>
      <c r="M283" s="233" t="s">
        <v>1</v>
      </c>
      <c r="N283" s="234" t="s">
        <v>50</v>
      </c>
      <c r="O283" s="93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7" t="s">
        <v>270</v>
      </c>
      <c r="AT283" s="237" t="s">
        <v>266</v>
      </c>
      <c r="AU283" s="237" t="s">
        <v>282</v>
      </c>
      <c r="AY283" s="18" t="s">
        <v>264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8" t="s">
        <v>93</v>
      </c>
      <c r="BK283" s="238">
        <f>ROUND(I283*H283,2)</f>
        <v>0</v>
      </c>
      <c r="BL283" s="18" t="s">
        <v>270</v>
      </c>
      <c r="BM283" s="237" t="s">
        <v>1192</v>
      </c>
    </row>
    <row r="284" s="2" customFormat="1" ht="24.15" customHeight="1">
      <c r="A284" s="40"/>
      <c r="B284" s="41"/>
      <c r="C284" s="225" t="s">
        <v>639</v>
      </c>
      <c r="D284" s="225" t="s">
        <v>266</v>
      </c>
      <c r="E284" s="226" t="s">
        <v>926</v>
      </c>
      <c r="F284" s="227" t="s">
        <v>927</v>
      </c>
      <c r="G284" s="228" t="s">
        <v>584</v>
      </c>
      <c r="H284" s="229">
        <v>1</v>
      </c>
      <c r="I284" s="230"/>
      <c r="J284" s="231">
        <f>ROUND(I284*H284,2)</f>
        <v>0</v>
      </c>
      <c r="K284" s="232"/>
      <c r="L284" s="46"/>
      <c r="M284" s="233" t="s">
        <v>1</v>
      </c>
      <c r="N284" s="234" t="s">
        <v>50</v>
      </c>
      <c r="O284" s="93"/>
      <c r="P284" s="235">
        <f>O284*H284</f>
        <v>0</v>
      </c>
      <c r="Q284" s="235">
        <v>0</v>
      </c>
      <c r="R284" s="235">
        <f>Q284*H284</f>
        <v>0</v>
      </c>
      <c r="S284" s="235">
        <v>0</v>
      </c>
      <c r="T284" s="23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7" t="s">
        <v>270</v>
      </c>
      <c r="AT284" s="237" t="s">
        <v>266</v>
      </c>
      <c r="AU284" s="237" t="s">
        <v>282</v>
      </c>
      <c r="AY284" s="18" t="s">
        <v>264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8" t="s">
        <v>93</v>
      </c>
      <c r="BK284" s="238">
        <f>ROUND(I284*H284,2)</f>
        <v>0</v>
      </c>
      <c r="BL284" s="18" t="s">
        <v>270</v>
      </c>
      <c r="BM284" s="237" t="s">
        <v>1193</v>
      </c>
    </row>
    <row r="285" s="2" customFormat="1" ht="24.15" customHeight="1">
      <c r="A285" s="40"/>
      <c r="B285" s="41"/>
      <c r="C285" s="225" t="s">
        <v>643</v>
      </c>
      <c r="D285" s="225" t="s">
        <v>266</v>
      </c>
      <c r="E285" s="226" t="s">
        <v>930</v>
      </c>
      <c r="F285" s="227" t="s">
        <v>931</v>
      </c>
      <c r="G285" s="228" t="s">
        <v>584</v>
      </c>
      <c r="H285" s="229">
        <v>1</v>
      </c>
      <c r="I285" s="230"/>
      <c r="J285" s="231">
        <f>ROUND(I285*H285,2)</f>
        <v>0</v>
      </c>
      <c r="K285" s="232"/>
      <c r="L285" s="46"/>
      <c r="M285" s="233" t="s">
        <v>1</v>
      </c>
      <c r="N285" s="234" t="s">
        <v>50</v>
      </c>
      <c r="O285" s="93"/>
      <c r="P285" s="235">
        <f>O285*H285</f>
        <v>0</v>
      </c>
      <c r="Q285" s="235">
        <v>0</v>
      </c>
      <c r="R285" s="235">
        <f>Q285*H285</f>
        <v>0</v>
      </c>
      <c r="S285" s="235">
        <v>0</v>
      </c>
      <c r="T285" s="23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7" t="s">
        <v>270</v>
      </c>
      <c r="AT285" s="237" t="s">
        <v>266</v>
      </c>
      <c r="AU285" s="237" t="s">
        <v>282</v>
      </c>
      <c r="AY285" s="18" t="s">
        <v>264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8" t="s">
        <v>93</v>
      </c>
      <c r="BK285" s="238">
        <f>ROUND(I285*H285,2)</f>
        <v>0</v>
      </c>
      <c r="BL285" s="18" t="s">
        <v>270</v>
      </c>
      <c r="BM285" s="237" t="s">
        <v>1194</v>
      </c>
    </row>
    <row r="286" s="2" customFormat="1" ht="24.15" customHeight="1">
      <c r="A286" s="40"/>
      <c r="B286" s="41"/>
      <c r="C286" s="225" t="s">
        <v>647</v>
      </c>
      <c r="D286" s="225" t="s">
        <v>266</v>
      </c>
      <c r="E286" s="226" t="s">
        <v>1195</v>
      </c>
      <c r="F286" s="227" t="s">
        <v>1196</v>
      </c>
      <c r="G286" s="228" t="s">
        <v>308</v>
      </c>
      <c r="H286" s="229">
        <v>128.5</v>
      </c>
      <c r="I286" s="230"/>
      <c r="J286" s="231">
        <f>ROUND(I286*H286,2)</f>
        <v>0</v>
      </c>
      <c r="K286" s="232"/>
      <c r="L286" s="46"/>
      <c r="M286" s="233" t="s">
        <v>1</v>
      </c>
      <c r="N286" s="234" t="s">
        <v>50</v>
      </c>
      <c r="O286" s="93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7" t="s">
        <v>270</v>
      </c>
      <c r="AT286" s="237" t="s">
        <v>266</v>
      </c>
      <c r="AU286" s="237" t="s">
        <v>282</v>
      </c>
      <c r="AY286" s="18" t="s">
        <v>264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8" t="s">
        <v>93</v>
      </c>
      <c r="BK286" s="238">
        <f>ROUND(I286*H286,2)</f>
        <v>0</v>
      </c>
      <c r="BL286" s="18" t="s">
        <v>270</v>
      </c>
      <c r="BM286" s="237" t="s">
        <v>1197</v>
      </c>
    </row>
    <row r="287" s="13" customFormat="1">
      <c r="A287" s="13"/>
      <c r="B287" s="239"/>
      <c r="C287" s="240"/>
      <c r="D287" s="241" t="s">
        <v>272</v>
      </c>
      <c r="E287" s="242" t="s">
        <v>1198</v>
      </c>
      <c r="F287" s="243" t="s">
        <v>1019</v>
      </c>
      <c r="G287" s="240"/>
      <c r="H287" s="244">
        <v>128.5</v>
      </c>
      <c r="I287" s="245"/>
      <c r="J287" s="240"/>
      <c r="K287" s="240"/>
      <c r="L287" s="246"/>
      <c r="M287" s="247"/>
      <c r="N287" s="248"/>
      <c r="O287" s="248"/>
      <c r="P287" s="248"/>
      <c r="Q287" s="248"/>
      <c r="R287" s="248"/>
      <c r="S287" s="248"/>
      <c r="T287" s="24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0" t="s">
        <v>272</v>
      </c>
      <c r="AU287" s="250" t="s">
        <v>282</v>
      </c>
      <c r="AV287" s="13" t="s">
        <v>96</v>
      </c>
      <c r="AW287" s="13" t="s">
        <v>42</v>
      </c>
      <c r="AX287" s="13" t="s">
        <v>93</v>
      </c>
      <c r="AY287" s="250" t="s">
        <v>264</v>
      </c>
    </row>
    <row r="288" s="2" customFormat="1" ht="24.15" customHeight="1">
      <c r="A288" s="40"/>
      <c r="B288" s="41"/>
      <c r="C288" s="225" t="s">
        <v>651</v>
      </c>
      <c r="D288" s="225" t="s">
        <v>266</v>
      </c>
      <c r="E288" s="226" t="s">
        <v>1199</v>
      </c>
      <c r="F288" s="227" t="s">
        <v>1200</v>
      </c>
      <c r="G288" s="228" t="s">
        <v>584</v>
      </c>
      <c r="H288" s="229">
        <v>15</v>
      </c>
      <c r="I288" s="230"/>
      <c r="J288" s="231">
        <f>ROUND(I288*H288,2)</f>
        <v>0</v>
      </c>
      <c r="K288" s="232"/>
      <c r="L288" s="46"/>
      <c r="M288" s="233" t="s">
        <v>1</v>
      </c>
      <c r="N288" s="234" t="s">
        <v>50</v>
      </c>
      <c r="O288" s="93"/>
      <c r="P288" s="235">
        <f>O288*H288</f>
        <v>0</v>
      </c>
      <c r="Q288" s="235">
        <v>0</v>
      </c>
      <c r="R288" s="235">
        <f>Q288*H288</f>
        <v>0</v>
      </c>
      <c r="S288" s="235">
        <v>0</v>
      </c>
      <c r="T288" s="23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7" t="s">
        <v>270</v>
      </c>
      <c r="AT288" s="237" t="s">
        <v>266</v>
      </c>
      <c r="AU288" s="237" t="s">
        <v>282</v>
      </c>
      <c r="AY288" s="18" t="s">
        <v>264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8" t="s">
        <v>93</v>
      </c>
      <c r="BK288" s="238">
        <f>ROUND(I288*H288,2)</f>
        <v>0</v>
      </c>
      <c r="BL288" s="18" t="s">
        <v>270</v>
      </c>
      <c r="BM288" s="237" t="s">
        <v>1201</v>
      </c>
    </row>
    <row r="289" s="13" customFormat="1">
      <c r="A289" s="13"/>
      <c r="B289" s="239"/>
      <c r="C289" s="240"/>
      <c r="D289" s="241" t="s">
        <v>272</v>
      </c>
      <c r="E289" s="242" t="s">
        <v>1</v>
      </c>
      <c r="F289" s="243" t="s">
        <v>8</v>
      </c>
      <c r="G289" s="240"/>
      <c r="H289" s="244">
        <v>15</v>
      </c>
      <c r="I289" s="245"/>
      <c r="J289" s="240"/>
      <c r="K289" s="240"/>
      <c r="L289" s="246"/>
      <c r="M289" s="247"/>
      <c r="N289" s="248"/>
      <c r="O289" s="248"/>
      <c r="P289" s="248"/>
      <c r="Q289" s="248"/>
      <c r="R289" s="248"/>
      <c r="S289" s="248"/>
      <c r="T289" s="24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0" t="s">
        <v>272</v>
      </c>
      <c r="AU289" s="250" t="s">
        <v>282</v>
      </c>
      <c r="AV289" s="13" t="s">
        <v>96</v>
      </c>
      <c r="AW289" s="13" t="s">
        <v>42</v>
      </c>
      <c r="AX289" s="13" t="s">
        <v>93</v>
      </c>
      <c r="AY289" s="250" t="s">
        <v>264</v>
      </c>
    </row>
    <row r="290" s="2" customFormat="1" ht="24.15" customHeight="1">
      <c r="A290" s="40"/>
      <c r="B290" s="41"/>
      <c r="C290" s="225" t="s">
        <v>656</v>
      </c>
      <c r="D290" s="225" t="s">
        <v>266</v>
      </c>
      <c r="E290" s="226" t="s">
        <v>934</v>
      </c>
      <c r="F290" s="227" t="s">
        <v>935</v>
      </c>
      <c r="G290" s="228" t="s">
        <v>584</v>
      </c>
      <c r="H290" s="229">
        <v>1</v>
      </c>
      <c r="I290" s="230"/>
      <c r="J290" s="231">
        <f>ROUND(I290*H290,2)</f>
        <v>0</v>
      </c>
      <c r="K290" s="232"/>
      <c r="L290" s="46"/>
      <c r="M290" s="233" t="s">
        <v>1</v>
      </c>
      <c r="N290" s="234" t="s">
        <v>50</v>
      </c>
      <c r="O290" s="93"/>
      <c r="P290" s="235">
        <f>O290*H290</f>
        <v>0</v>
      </c>
      <c r="Q290" s="235">
        <v>0</v>
      </c>
      <c r="R290" s="235">
        <f>Q290*H290</f>
        <v>0</v>
      </c>
      <c r="S290" s="235">
        <v>0</v>
      </c>
      <c r="T290" s="23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7" t="s">
        <v>270</v>
      </c>
      <c r="AT290" s="237" t="s">
        <v>266</v>
      </c>
      <c r="AU290" s="237" t="s">
        <v>282</v>
      </c>
      <c r="AY290" s="18" t="s">
        <v>264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8" t="s">
        <v>93</v>
      </c>
      <c r="BK290" s="238">
        <f>ROUND(I290*H290,2)</f>
        <v>0</v>
      </c>
      <c r="BL290" s="18" t="s">
        <v>270</v>
      </c>
      <c r="BM290" s="237" t="s">
        <v>1202</v>
      </c>
    </row>
    <row r="291" s="2" customFormat="1" ht="24.15" customHeight="1">
      <c r="A291" s="40"/>
      <c r="B291" s="41"/>
      <c r="C291" s="225" t="s">
        <v>660</v>
      </c>
      <c r="D291" s="225" t="s">
        <v>266</v>
      </c>
      <c r="E291" s="226" t="s">
        <v>938</v>
      </c>
      <c r="F291" s="227" t="s">
        <v>939</v>
      </c>
      <c r="G291" s="228" t="s">
        <v>584</v>
      </c>
      <c r="H291" s="229">
        <v>2.8700000000000001</v>
      </c>
      <c r="I291" s="230"/>
      <c r="J291" s="231">
        <f>ROUND(I291*H291,2)</f>
        <v>0</v>
      </c>
      <c r="K291" s="232"/>
      <c r="L291" s="46"/>
      <c r="M291" s="233" t="s">
        <v>1</v>
      </c>
      <c r="N291" s="234" t="s">
        <v>50</v>
      </c>
      <c r="O291" s="93"/>
      <c r="P291" s="235">
        <f>O291*H291</f>
        <v>0</v>
      </c>
      <c r="Q291" s="235">
        <v>0</v>
      </c>
      <c r="R291" s="235">
        <f>Q291*H291</f>
        <v>0</v>
      </c>
      <c r="S291" s="235">
        <v>0</v>
      </c>
      <c r="T291" s="23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7" t="s">
        <v>270</v>
      </c>
      <c r="AT291" s="237" t="s">
        <v>266</v>
      </c>
      <c r="AU291" s="237" t="s">
        <v>282</v>
      </c>
      <c r="AY291" s="18" t="s">
        <v>264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8" t="s">
        <v>93</v>
      </c>
      <c r="BK291" s="238">
        <f>ROUND(I291*H291,2)</f>
        <v>0</v>
      </c>
      <c r="BL291" s="18" t="s">
        <v>270</v>
      </c>
      <c r="BM291" s="237" t="s">
        <v>1203</v>
      </c>
    </row>
    <row r="292" s="13" customFormat="1">
      <c r="A292" s="13"/>
      <c r="B292" s="239"/>
      <c r="C292" s="240"/>
      <c r="D292" s="241" t="s">
        <v>272</v>
      </c>
      <c r="E292" s="242" t="s">
        <v>1</v>
      </c>
      <c r="F292" s="243" t="s">
        <v>1204</v>
      </c>
      <c r="G292" s="240"/>
      <c r="H292" s="244">
        <v>2.8700000000000001</v>
      </c>
      <c r="I292" s="245"/>
      <c r="J292" s="240"/>
      <c r="K292" s="240"/>
      <c r="L292" s="246"/>
      <c r="M292" s="247"/>
      <c r="N292" s="248"/>
      <c r="O292" s="248"/>
      <c r="P292" s="248"/>
      <c r="Q292" s="248"/>
      <c r="R292" s="248"/>
      <c r="S292" s="248"/>
      <c r="T292" s="24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0" t="s">
        <v>272</v>
      </c>
      <c r="AU292" s="250" t="s">
        <v>282</v>
      </c>
      <c r="AV292" s="13" t="s">
        <v>96</v>
      </c>
      <c r="AW292" s="13" t="s">
        <v>42</v>
      </c>
      <c r="AX292" s="13" t="s">
        <v>93</v>
      </c>
      <c r="AY292" s="250" t="s">
        <v>264</v>
      </c>
    </row>
    <row r="293" s="2" customFormat="1" ht="24.15" customHeight="1">
      <c r="A293" s="40"/>
      <c r="B293" s="41"/>
      <c r="C293" s="225" t="s">
        <v>664</v>
      </c>
      <c r="D293" s="225" t="s">
        <v>266</v>
      </c>
      <c r="E293" s="226" t="s">
        <v>943</v>
      </c>
      <c r="F293" s="227" t="s">
        <v>944</v>
      </c>
      <c r="G293" s="228" t="s">
        <v>584</v>
      </c>
      <c r="H293" s="229">
        <v>2</v>
      </c>
      <c r="I293" s="230"/>
      <c r="J293" s="231">
        <f>ROUND(I293*H293,2)</f>
        <v>0</v>
      </c>
      <c r="K293" s="232"/>
      <c r="L293" s="46"/>
      <c r="M293" s="233" t="s">
        <v>1</v>
      </c>
      <c r="N293" s="234" t="s">
        <v>50</v>
      </c>
      <c r="O293" s="93"/>
      <c r="P293" s="235">
        <f>O293*H293</f>
        <v>0</v>
      </c>
      <c r="Q293" s="235">
        <v>0</v>
      </c>
      <c r="R293" s="235">
        <f>Q293*H293</f>
        <v>0</v>
      </c>
      <c r="S293" s="235">
        <v>0</v>
      </c>
      <c r="T293" s="23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7" t="s">
        <v>270</v>
      </c>
      <c r="AT293" s="237" t="s">
        <v>266</v>
      </c>
      <c r="AU293" s="237" t="s">
        <v>282</v>
      </c>
      <c r="AY293" s="18" t="s">
        <v>264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8" t="s">
        <v>93</v>
      </c>
      <c r="BK293" s="238">
        <f>ROUND(I293*H293,2)</f>
        <v>0</v>
      </c>
      <c r="BL293" s="18" t="s">
        <v>270</v>
      </c>
      <c r="BM293" s="237" t="s">
        <v>1205</v>
      </c>
    </row>
    <row r="294" s="13" customFormat="1">
      <c r="A294" s="13"/>
      <c r="B294" s="239"/>
      <c r="C294" s="240"/>
      <c r="D294" s="241" t="s">
        <v>272</v>
      </c>
      <c r="E294" s="242" t="s">
        <v>1</v>
      </c>
      <c r="F294" s="243" t="s">
        <v>946</v>
      </c>
      <c r="G294" s="240"/>
      <c r="H294" s="244">
        <v>2</v>
      </c>
      <c r="I294" s="245"/>
      <c r="J294" s="240"/>
      <c r="K294" s="240"/>
      <c r="L294" s="246"/>
      <c r="M294" s="247"/>
      <c r="N294" s="248"/>
      <c r="O294" s="248"/>
      <c r="P294" s="248"/>
      <c r="Q294" s="248"/>
      <c r="R294" s="248"/>
      <c r="S294" s="248"/>
      <c r="T294" s="24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0" t="s">
        <v>272</v>
      </c>
      <c r="AU294" s="250" t="s">
        <v>282</v>
      </c>
      <c r="AV294" s="13" t="s">
        <v>96</v>
      </c>
      <c r="AW294" s="13" t="s">
        <v>42</v>
      </c>
      <c r="AX294" s="13" t="s">
        <v>93</v>
      </c>
      <c r="AY294" s="250" t="s">
        <v>264</v>
      </c>
    </row>
    <row r="295" s="2" customFormat="1" ht="24.15" customHeight="1">
      <c r="A295" s="40"/>
      <c r="B295" s="41"/>
      <c r="C295" s="225" t="s">
        <v>668</v>
      </c>
      <c r="D295" s="225" t="s">
        <v>266</v>
      </c>
      <c r="E295" s="226" t="s">
        <v>948</v>
      </c>
      <c r="F295" s="227" t="s">
        <v>949</v>
      </c>
      <c r="G295" s="228" t="s">
        <v>584</v>
      </c>
      <c r="H295" s="229">
        <v>1</v>
      </c>
      <c r="I295" s="230"/>
      <c r="J295" s="231">
        <f>ROUND(I295*H295,2)</f>
        <v>0</v>
      </c>
      <c r="K295" s="232"/>
      <c r="L295" s="46"/>
      <c r="M295" s="233" t="s">
        <v>1</v>
      </c>
      <c r="N295" s="234" t="s">
        <v>50</v>
      </c>
      <c r="O295" s="93"/>
      <c r="P295" s="235">
        <f>O295*H295</f>
        <v>0</v>
      </c>
      <c r="Q295" s="235">
        <v>0</v>
      </c>
      <c r="R295" s="235">
        <f>Q295*H295</f>
        <v>0</v>
      </c>
      <c r="S295" s="235">
        <v>0</v>
      </c>
      <c r="T295" s="23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7" t="s">
        <v>270</v>
      </c>
      <c r="AT295" s="237" t="s">
        <v>266</v>
      </c>
      <c r="AU295" s="237" t="s">
        <v>282</v>
      </c>
      <c r="AY295" s="18" t="s">
        <v>264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8" t="s">
        <v>93</v>
      </c>
      <c r="BK295" s="238">
        <f>ROUND(I295*H295,2)</f>
        <v>0</v>
      </c>
      <c r="BL295" s="18" t="s">
        <v>270</v>
      </c>
      <c r="BM295" s="237" t="s">
        <v>1206</v>
      </c>
    </row>
    <row r="296" s="12" customFormat="1" ht="22.8" customHeight="1">
      <c r="A296" s="12"/>
      <c r="B296" s="209"/>
      <c r="C296" s="210"/>
      <c r="D296" s="211" t="s">
        <v>84</v>
      </c>
      <c r="E296" s="223" t="s">
        <v>951</v>
      </c>
      <c r="F296" s="223" t="s">
        <v>952</v>
      </c>
      <c r="G296" s="210"/>
      <c r="H296" s="210"/>
      <c r="I296" s="213"/>
      <c r="J296" s="224">
        <f>BK296</f>
        <v>0</v>
      </c>
      <c r="K296" s="210"/>
      <c r="L296" s="215"/>
      <c r="M296" s="216"/>
      <c r="N296" s="217"/>
      <c r="O296" s="217"/>
      <c r="P296" s="218">
        <f>SUM(P297:P305)</f>
        <v>0</v>
      </c>
      <c r="Q296" s="217"/>
      <c r="R296" s="218">
        <f>SUM(R297:R305)</f>
        <v>0</v>
      </c>
      <c r="S296" s="217"/>
      <c r="T296" s="219">
        <f>SUM(T297:T305)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0" t="s">
        <v>93</v>
      </c>
      <c r="AT296" s="221" t="s">
        <v>84</v>
      </c>
      <c r="AU296" s="221" t="s">
        <v>93</v>
      </c>
      <c r="AY296" s="220" t="s">
        <v>264</v>
      </c>
      <c r="BK296" s="222">
        <f>SUM(BK297:BK305)</f>
        <v>0</v>
      </c>
    </row>
    <row r="297" s="2" customFormat="1" ht="21.75" customHeight="1">
      <c r="A297" s="40"/>
      <c r="B297" s="41"/>
      <c r="C297" s="225" t="s">
        <v>672</v>
      </c>
      <c r="D297" s="225" t="s">
        <v>266</v>
      </c>
      <c r="E297" s="226" t="s">
        <v>954</v>
      </c>
      <c r="F297" s="227" t="s">
        <v>955</v>
      </c>
      <c r="G297" s="228" t="s">
        <v>426</v>
      </c>
      <c r="H297" s="229">
        <v>133.16800000000001</v>
      </c>
      <c r="I297" s="230"/>
      <c r="J297" s="231">
        <f>ROUND(I297*H297,2)</f>
        <v>0</v>
      </c>
      <c r="K297" s="232"/>
      <c r="L297" s="46"/>
      <c r="M297" s="233" t="s">
        <v>1</v>
      </c>
      <c r="N297" s="234" t="s">
        <v>50</v>
      </c>
      <c r="O297" s="93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7" t="s">
        <v>270</v>
      </c>
      <c r="AT297" s="237" t="s">
        <v>266</v>
      </c>
      <c r="AU297" s="237" t="s">
        <v>96</v>
      </c>
      <c r="AY297" s="18" t="s">
        <v>264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8" t="s">
        <v>93</v>
      </c>
      <c r="BK297" s="238">
        <f>ROUND(I297*H297,2)</f>
        <v>0</v>
      </c>
      <c r="BL297" s="18" t="s">
        <v>270</v>
      </c>
      <c r="BM297" s="237" t="s">
        <v>1207</v>
      </c>
    </row>
    <row r="298" s="13" customFormat="1">
      <c r="A298" s="13"/>
      <c r="B298" s="239"/>
      <c r="C298" s="240"/>
      <c r="D298" s="241" t="s">
        <v>272</v>
      </c>
      <c r="E298" s="242" t="s">
        <v>208</v>
      </c>
      <c r="F298" s="243" t="s">
        <v>1208</v>
      </c>
      <c r="G298" s="240"/>
      <c r="H298" s="244">
        <v>133.16800000000001</v>
      </c>
      <c r="I298" s="245"/>
      <c r="J298" s="240"/>
      <c r="K298" s="240"/>
      <c r="L298" s="246"/>
      <c r="M298" s="247"/>
      <c r="N298" s="248"/>
      <c r="O298" s="248"/>
      <c r="P298" s="248"/>
      <c r="Q298" s="248"/>
      <c r="R298" s="248"/>
      <c r="S298" s="248"/>
      <c r="T298" s="24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0" t="s">
        <v>272</v>
      </c>
      <c r="AU298" s="250" t="s">
        <v>96</v>
      </c>
      <c r="AV298" s="13" t="s">
        <v>96</v>
      </c>
      <c r="AW298" s="13" t="s">
        <v>42</v>
      </c>
      <c r="AX298" s="13" t="s">
        <v>93</v>
      </c>
      <c r="AY298" s="250" t="s">
        <v>264</v>
      </c>
    </row>
    <row r="299" s="2" customFormat="1" ht="24.15" customHeight="1">
      <c r="A299" s="40"/>
      <c r="B299" s="41"/>
      <c r="C299" s="225" t="s">
        <v>676</v>
      </c>
      <c r="D299" s="225" t="s">
        <v>266</v>
      </c>
      <c r="E299" s="226" t="s">
        <v>959</v>
      </c>
      <c r="F299" s="227" t="s">
        <v>960</v>
      </c>
      <c r="G299" s="228" t="s">
        <v>426</v>
      </c>
      <c r="H299" s="229">
        <v>1731.184</v>
      </c>
      <c r="I299" s="230"/>
      <c r="J299" s="231">
        <f>ROUND(I299*H299,2)</f>
        <v>0</v>
      </c>
      <c r="K299" s="232"/>
      <c r="L299" s="46"/>
      <c r="M299" s="233" t="s">
        <v>1</v>
      </c>
      <c r="N299" s="234" t="s">
        <v>50</v>
      </c>
      <c r="O299" s="93"/>
      <c r="P299" s="235">
        <f>O299*H299</f>
        <v>0</v>
      </c>
      <c r="Q299" s="235">
        <v>0</v>
      </c>
      <c r="R299" s="235">
        <f>Q299*H299</f>
        <v>0</v>
      </c>
      <c r="S299" s="235">
        <v>0</v>
      </c>
      <c r="T299" s="23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7" t="s">
        <v>270</v>
      </c>
      <c r="AT299" s="237" t="s">
        <v>266</v>
      </c>
      <c r="AU299" s="237" t="s">
        <v>96</v>
      </c>
      <c r="AY299" s="18" t="s">
        <v>264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8" t="s">
        <v>93</v>
      </c>
      <c r="BK299" s="238">
        <f>ROUND(I299*H299,2)</f>
        <v>0</v>
      </c>
      <c r="BL299" s="18" t="s">
        <v>270</v>
      </c>
      <c r="BM299" s="237" t="s">
        <v>1209</v>
      </c>
    </row>
    <row r="300" s="16" customFormat="1">
      <c r="A300" s="16"/>
      <c r="B300" s="273"/>
      <c r="C300" s="274"/>
      <c r="D300" s="241" t="s">
        <v>272</v>
      </c>
      <c r="E300" s="275" t="s">
        <v>1</v>
      </c>
      <c r="F300" s="276" t="s">
        <v>391</v>
      </c>
      <c r="G300" s="274"/>
      <c r="H300" s="275" t="s">
        <v>1</v>
      </c>
      <c r="I300" s="277"/>
      <c r="J300" s="274"/>
      <c r="K300" s="274"/>
      <c r="L300" s="278"/>
      <c r="M300" s="279"/>
      <c r="N300" s="280"/>
      <c r="O300" s="280"/>
      <c r="P300" s="280"/>
      <c r="Q300" s="280"/>
      <c r="R300" s="280"/>
      <c r="S300" s="280"/>
      <c r="T300" s="28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2" t="s">
        <v>272</v>
      </c>
      <c r="AU300" s="282" t="s">
        <v>96</v>
      </c>
      <c r="AV300" s="16" t="s">
        <v>93</v>
      </c>
      <c r="AW300" s="16" t="s">
        <v>42</v>
      </c>
      <c r="AX300" s="16" t="s">
        <v>85</v>
      </c>
      <c r="AY300" s="282" t="s">
        <v>264</v>
      </c>
    </row>
    <row r="301" s="13" customFormat="1">
      <c r="A301" s="13"/>
      <c r="B301" s="239"/>
      <c r="C301" s="240"/>
      <c r="D301" s="241" t="s">
        <v>272</v>
      </c>
      <c r="E301" s="242" t="s">
        <v>1</v>
      </c>
      <c r="F301" s="243" t="s">
        <v>962</v>
      </c>
      <c r="G301" s="240"/>
      <c r="H301" s="244">
        <v>1731.184</v>
      </c>
      <c r="I301" s="245"/>
      <c r="J301" s="240"/>
      <c r="K301" s="240"/>
      <c r="L301" s="246"/>
      <c r="M301" s="247"/>
      <c r="N301" s="248"/>
      <c r="O301" s="248"/>
      <c r="P301" s="248"/>
      <c r="Q301" s="248"/>
      <c r="R301" s="248"/>
      <c r="S301" s="248"/>
      <c r="T301" s="24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0" t="s">
        <v>272</v>
      </c>
      <c r="AU301" s="250" t="s">
        <v>96</v>
      </c>
      <c r="AV301" s="13" t="s">
        <v>96</v>
      </c>
      <c r="AW301" s="13" t="s">
        <v>42</v>
      </c>
      <c r="AX301" s="13" t="s">
        <v>93</v>
      </c>
      <c r="AY301" s="250" t="s">
        <v>264</v>
      </c>
    </row>
    <row r="302" s="2" customFormat="1" ht="24.15" customHeight="1">
      <c r="A302" s="40"/>
      <c r="B302" s="41"/>
      <c r="C302" s="225" t="s">
        <v>680</v>
      </c>
      <c r="D302" s="225" t="s">
        <v>266</v>
      </c>
      <c r="E302" s="226" t="s">
        <v>1210</v>
      </c>
      <c r="F302" s="227" t="s">
        <v>1211</v>
      </c>
      <c r="G302" s="228" t="s">
        <v>426</v>
      </c>
      <c r="H302" s="229">
        <v>82.656000000000006</v>
      </c>
      <c r="I302" s="230"/>
      <c r="J302" s="231">
        <f>ROUND(I302*H302,2)</f>
        <v>0</v>
      </c>
      <c r="K302" s="232"/>
      <c r="L302" s="46"/>
      <c r="M302" s="233" t="s">
        <v>1</v>
      </c>
      <c r="N302" s="234" t="s">
        <v>50</v>
      </c>
      <c r="O302" s="93"/>
      <c r="P302" s="235">
        <f>O302*H302</f>
        <v>0</v>
      </c>
      <c r="Q302" s="235">
        <v>0</v>
      </c>
      <c r="R302" s="235">
        <f>Q302*H302</f>
        <v>0</v>
      </c>
      <c r="S302" s="235">
        <v>0</v>
      </c>
      <c r="T302" s="23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7" t="s">
        <v>270</v>
      </c>
      <c r="AT302" s="237" t="s">
        <v>266</v>
      </c>
      <c r="AU302" s="237" t="s">
        <v>96</v>
      </c>
      <c r="AY302" s="18" t="s">
        <v>264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8" t="s">
        <v>93</v>
      </c>
      <c r="BK302" s="238">
        <f>ROUND(I302*H302,2)</f>
        <v>0</v>
      </c>
      <c r="BL302" s="18" t="s">
        <v>270</v>
      </c>
      <c r="BM302" s="237" t="s">
        <v>1212</v>
      </c>
    </row>
    <row r="303" s="13" customFormat="1">
      <c r="A303" s="13"/>
      <c r="B303" s="239"/>
      <c r="C303" s="240"/>
      <c r="D303" s="241" t="s">
        <v>272</v>
      </c>
      <c r="E303" s="242" t="s">
        <v>1051</v>
      </c>
      <c r="F303" s="243" t="s">
        <v>1213</v>
      </c>
      <c r="G303" s="240"/>
      <c r="H303" s="244">
        <v>82.656000000000006</v>
      </c>
      <c r="I303" s="245"/>
      <c r="J303" s="240"/>
      <c r="K303" s="240"/>
      <c r="L303" s="246"/>
      <c r="M303" s="247"/>
      <c r="N303" s="248"/>
      <c r="O303" s="248"/>
      <c r="P303" s="248"/>
      <c r="Q303" s="248"/>
      <c r="R303" s="248"/>
      <c r="S303" s="248"/>
      <c r="T303" s="24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0" t="s">
        <v>272</v>
      </c>
      <c r="AU303" s="250" t="s">
        <v>96</v>
      </c>
      <c r="AV303" s="13" t="s">
        <v>96</v>
      </c>
      <c r="AW303" s="13" t="s">
        <v>42</v>
      </c>
      <c r="AX303" s="13" t="s">
        <v>93</v>
      </c>
      <c r="AY303" s="250" t="s">
        <v>264</v>
      </c>
    </row>
    <row r="304" s="2" customFormat="1" ht="24.15" customHeight="1">
      <c r="A304" s="40"/>
      <c r="B304" s="41"/>
      <c r="C304" s="225" t="s">
        <v>684</v>
      </c>
      <c r="D304" s="225" t="s">
        <v>266</v>
      </c>
      <c r="E304" s="226" t="s">
        <v>969</v>
      </c>
      <c r="F304" s="227" t="s">
        <v>425</v>
      </c>
      <c r="G304" s="228" t="s">
        <v>426</v>
      </c>
      <c r="H304" s="229">
        <v>50.512</v>
      </c>
      <c r="I304" s="230"/>
      <c r="J304" s="231">
        <f>ROUND(I304*H304,2)</f>
        <v>0</v>
      </c>
      <c r="K304" s="232"/>
      <c r="L304" s="46"/>
      <c r="M304" s="233" t="s">
        <v>1</v>
      </c>
      <c r="N304" s="234" t="s">
        <v>50</v>
      </c>
      <c r="O304" s="93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7" t="s">
        <v>270</v>
      </c>
      <c r="AT304" s="237" t="s">
        <v>266</v>
      </c>
      <c r="AU304" s="237" t="s">
        <v>96</v>
      </c>
      <c r="AY304" s="18" t="s">
        <v>264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8" t="s">
        <v>93</v>
      </c>
      <c r="BK304" s="238">
        <f>ROUND(I304*H304,2)</f>
        <v>0</v>
      </c>
      <c r="BL304" s="18" t="s">
        <v>270</v>
      </c>
      <c r="BM304" s="237" t="s">
        <v>1214</v>
      </c>
    </row>
    <row r="305" s="13" customFormat="1">
      <c r="A305" s="13"/>
      <c r="B305" s="239"/>
      <c r="C305" s="240"/>
      <c r="D305" s="241" t="s">
        <v>272</v>
      </c>
      <c r="E305" s="242" t="s">
        <v>204</v>
      </c>
      <c r="F305" s="243" t="s">
        <v>1215</v>
      </c>
      <c r="G305" s="240"/>
      <c r="H305" s="244">
        <v>50.512</v>
      </c>
      <c r="I305" s="245"/>
      <c r="J305" s="240"/>
      <c r="K305" s="240"/>
      <c r="L305" s="246"/>
      <c r="M305" s="247"/>
      <c r="N305" s="248"/>
      <c r="O305" s="248"/>
      <c r="P305" s="248"/>
      <c r="Q305" s="248"/>
      <c r="R305" s="248"/>
      <c r="S305" s="248"/>
      <c r="T305" s="24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0" t="s">
        <v>272</v>
      </c>
      <c r="AU305" s="250" t="s">
        <v>96</v>
      </c>
      <c r="AV305" s="13" t="s">
        <v>96</v>
      </c>
      <c r="AW305" s="13" t="s">
        <v>42</v>
      </c>
      <c r="AX305" s="13" t="s">
        <v>93</v>
      </c>
      <c r="AY305" s="250" t="s">
        <v>264</v>
      </c>
    </row>
    <row r="306" s="12" customFormat="1" ht="22.8" customHeight="1">
      <c r="A306" s="12"/>
      <c r="B306" s="209"/>
      <c r="C306" s="210"/>
      <c r="D306" s="211" t="s">
        <v>84</v>
      </c>
      <c r="E306" s="223" t="s">
        <v>972</v>
      </c>
      <c r="F306" s="223" t="s">
        <v>973</v>
      </c>
      <c r="G306" s="210"/>
      <c r="H306" s="210"/>
      <c r="I306" s="213"/>
      <c r="J306" s="224">
        <f>BK306</f>
        <v>0</v>
      </c>
      <c r="K306" s="210"/>
      <c r="L306" s="215"/>
      <c r="M306" s="216"/>
      <c r="N306" s="217"/>
      <c r="O306" s="217"/>
      <c r="P306" s="218">
        <f>SUM(P307:P310)</f>
        <v>0</v>
      </c>
      <c r="Q306" s="217"/>
      <c r="R306" s="218">
        <f>SUM(R307:R310)</f>
        <v>0</v>
      </c>
      <c r="S306" s="217"/>
      <c r="T306" s="219">
        <f>SUM(T307:T310)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0" t="s">
        <v>93</v>
      </c>
      <c r="AT306" s="221" t="s">
        <v>84</v>
      </c>
      <c r="AU306" s="221" t="s">
        <v>93</v>
      </c>
      <c r="AY306" s="220" t="s">
        <v>264</v>
      </c>
      <c r="BK306" s="222">
        <f>SUM(BK307:BK310)</f>
        <v>0</v>
      </c>
    </row>
    <row r="307" s="2" customFormat="1" ht="24.15" customHeight="1">
      <c r="A307" s="40"/>
      <c r="B307" s="41"/>
      <c r="C307" s="225" t="s">
        <v>688</v>
      </c>
      <c r="D307" s="225" t="s">
        <v>266</v>
      </c>
      <c r="E307" s="226" t="s">
        <v>975</v>
      </c>
      <c r="F307" s="227" t="s">
        <v>976</v>
      </c>
      <c r="G307" s="228" t="s">
        <v>426</v>
      </c>
      <c r="H307" s="229">
        <v>8.0299999999999994</v>
      </c>
      <c r="I307" s="230"/>
      <c r="J307" s="231">
        <f>ROUND(I307*H307,2)</f>
        <v>0</v>
      </c>
      <c r="K307" s="232"/>
      <c r="L307" s="46"/>
      <c r="M307" s="233" t="s">
        <v>1</v>
      </c>
      <c r="N307" s="234" t="s">
        <v>50</v>
      </c>
      <c r="O307" s="93"/>
      <c r="P307" s="235">
        <f>O307*H307</f>
        <v>0</v>
      </c>
      <c r="Q307" s="235">
        <v>0</v>
      </c>
      <c r="R307" s="235">
        <f>Q307*H307</f>
        <v>0</v>
      </c>
      <c r="S307" s="235">
        <v>0</v>
      </c>
      <c r="T307" s="23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7" t="s">
        <v>270</v>
      </c>
      <c r="AT307" s="237" t="s">
        <v>266</v>
      </c>
      <c r="AU307" s="237" t="s">
        <v>96</v>
      </c>
      <c r="AY307" s="18" t="s">
        <v>264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8" t="s">
        <v>93</v>
      </c>
      <c r="BK307" s="238">
        <f>ROUND(I307*H307,2)</f>
        <v>0</v>
      </c>
      <c r="BL307" s="18" t="s">
        <v>270</v>
      </c>
      <c r="BM307" s="237" t="s">
        <v>1216</v>
      </c>
    </row>
    <row r="308" s="13" customFormat="1">
      <c r="A308" s="13"/>
      <c r="B308" s="239"/>
      <c r="C308" s="240"/>
      <c r="D308" s="241" t="s">
        <v>272</v>
      </c>
      <c r="E308" s="242" t="s">
        <v>210</v>
      </c>
      <c r="F308" s="243" t="s">
        <v>1217</v>
      </c>
      <c r="G308" s="240"/>
      <c r="H308" s="244">
        <v>8.0299999999999994</v>
      </c>
      <c r="I308" s="245"/>
      <c r="J308" s="240"/>
      <c r="K308" s="240"/>
      <c r="L308" s="246"/>
      <c r="M308" s="247"/>
      <c r="N308" s="248"/>
      <c r="O308" s="248"/>
      <c r="P308" s="248"/>
      <c r="Q308" s="248"/>
      <c r="R308" s="248"/>
      <c r="S308" s="248"/>
      <c r="T308" s="24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0" t="s">
        <v>272</v>
      </c>
      <c r="AU308" s="250" t="s">
        <v>96</v>
      </c>
      <c r="AV308" s="13" t="s">
        <v>96</v>
      </c>
      <c r="AW308" s="13" t="s">
        <v>42</v>
      </c>
      <c r="AX308" s="13" t="s">
        <v>93</v>
      </c>
      <c r="AY308" s="250" t="s">
        <v>264</v>
      </c>
    </row>
    <row r="309" s="2" customFormat="1" ht="33" customHeight="1">
      <c r="A309" s="40"/>
      <c r="B309" s="41"/>
      <c r="C309" s="225" t="s">
        <v>692</v>
      </c>
      <c r="D309" s="225" t="s">
        <v>266</v>
      </c>
      <c r="E309" s="226" t="s">
        <v>980</v>
      </c>
      <c r="F309" s="227" t="s">
        <v>981</v>
      </c>
      <c r="G309" s="228" t="s">
        <v>426</v>
      </c>
      <c r="H309" s="229">
        <v>8.0299999999999994</v>
      </c>
      <c r="I309" s="230"/>
      <c r="J309" s="231">
        <f>ROUND(I309*H309,2)</f>
        <v>0</v>
      </c>
      <c r="K309" s="232"/>
      <c r="L309" s="46"/>
      <c r="M309" s="233" t="s">
        <v>1</v>
      </c>
      <c r="N309" s="234" t="s">
        <v>50</v>
      </c>
      <c r="O309" s="93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7" t="s">
        <v>270</v>
      </c>
      <c r="AT309" s="237" t="s">
        <v>266</v>
      </c>
      <c r="AU309" s="237" t="s">
        <v>96</v>
      </c>
      <c r="AY309" s="18" t="s">
        <v>264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8" t="s">
        <v>93</v>
      </c>
      <c r="BK309" s="238">
        <f>ROUND(I309*H309,2)</f>
        <v>0</v>
      </c>
      <c r="BL309" s="18" t="s">
        <v>270</v>
      </c>
      <c r="BM309" s="237" t="s">
        <v>1218</v>
      </c>
    </row>
    <row r="310" s="13" customFormat="1">
      <c r="A310" s="13"/>
      <c r="B310" s="239"/>
      <c r="C310" s="240"/>
      <c r="D310" s="241" t="s">
        <v>272</v>
      </c>
      <c r="E310" s="242" t="s">
        <v>1</v>
      </c>
      <c r="F310" s="243" t="s">
        <v>210</v>
      </c>
      <c r="G310" s="240"/>
      <c r="H310" s="244">
        <v>8.0299999999999994</v>
      </c>
      <c r="I310" s="245"/>
      <c r="J310" s="240"/>
      <c r="K310" s="240"/>
      <c r="L310" s="246"/>
      <c r="M310" s="247"/>
      <c r="N310" s="248"/>
      <c r="O310" s="248"/>
      <c r="P310" s="248"/>
      <c r="Q310" s="248"/>
      <c r="R310" s="248"/>
      <c r="S310" s="248"/>
      <c r="T310" s="24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0" t="s">
        <v>272</v>
      </c>
      <c r="AU310" s="250" t="s">
        <v>96</v>
      </c>
      <c r="AV310" s="13" t="s">
        <v>96</v>
      </c>
      <c r="AW310" s="13" t="s">
        <v>42</v>
      </c>
      <c r="AX310" s="13" t="s">
        <v>93</v>
      </c>
      <c r="AY310" s="250" t="s">
        <v>264</v>
      </c>
    </row>
    <row r="311" s="12" customFormat="1" ht="25.92" customHeight="1">
      <c r="A311" s="12"/>
      <c r="B311" s="209"/>
      <c r="C311" s="210"/>
      <c r="D311" s="211" t="s">
        <v>84</v>
      </c>
      <c r="E311" s="212" t="s">
        <v>983</v>
      </c>
      <c r="F311" s="212" t="s">
        <v>984</v>
      </c>
      <c r="G311" s="210"/>
      <c r="H311" s="210"/>
      <c r="I311" s="213"/>
      <c r="J311" s="214">
        <f>BK311</f>
        <v>0</v>
      </c>
      <c r="K311" s="210"/>
      <c r="L311" s="215"/>
      <c r="M311" s="216"/>
      <c r="N311" s="217"/>
      <c r="O311" s="217"/>
      <c r="P311" s="218">
        <f>P312+P317+P319</f>
        <v>0</v>
      </c>
      <c r="Q311" s="217"/>
      <c r="R311" s="218">
        <f>R312+R317+R319</f>
        <v>0</v>
      </c>
      <c r="S311" s="217"/>
      <c r="T311" s="219">
        <f>T312+T317+T319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0" t="s">
        <v>305</v>
      </c>
      <c r="AT311" s="221" t="s">
        <v>84</v>
      </c>
      <c r="AU311" s="221" t="s">
        <v>85</v>
      </c>
      <c r="AY311" s="220" t="s">
        <v>264</v>
      </c>
      <c r="BK311" s="222">
        <f>BK312+BK317+BK319</f>
        <v>0</v>
      </c>
    </row>
    <row r="312" s="12" customFormat="1" ht="22.8" customHeight="1">
      <c r="A312" s="12"/>
      <c r="B312" s="209"/>
      <c r="C312" s="210"/>
      <c r="D312" s="211" t="s">
        <v>84</v>
      </c>
      <c r="E312" s="223" t="s">
        <v>985</v>
      </c>
      <c r="F312" s="223" t="s">
        <v>986</v>
      </c>
      <c r="G312" s="210"/>
      <c r="H312" s="210"/>
      <c r="I312" s="213"/>
      <c r="J312" s="224">
        <f>BK312</f>
        <v>0</v>
      </c>
      <c r="K312" s="210"/>
      <c r="L312" s="215"/>
      <c r="M312" s="216"/>
      <c r="N312" s="217"/>
      <c r="O312" s="217"/>
      <c r="P312" s="218">
        <f>SUM(P313:P316)</f>
        <v>0</v>
      </c>
      <c r="Q312" s="217"/>
      <c r="R312" s="218">
        <f>SUM(R313:R316)</f>
        <v>0</v>
      </c>
      <c r="S312" s="217"/>
      <c r="T312" s="219">
        <f>SUM(T313:T316)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0" t="s">
        <v>305</v>
      </c>
      <c r="AT312" s="221" t="s">
        <v>84</v>
      </c>
      <c r="AU312" s="221" t="s">
        <v>93</v>
      </c>
      <c r="AY312" s="220" t="s">
        <v>264</v>
      </c>
      <c r="BK312" s="222">
        <f>SUM(BK313:BK316)</f>
        <v>0</v>
      </c>
    </row>
    <row r="313" s="2" customFormat="1" ht="16.5" customHeight="1">
      <c r="A313" s="40"/>
      <c r="B313" s="41"/>
      <c r="C313" s="225" t="s">
        <v>696</v>
      </c>
      <c r="D313" s="225" t="s">
        <v>266</v>
      </c>
      <c r="E313" s="226" t="s">
        <v>988</v>
      </c>
      <c r="F313" s="227" t="s">
        <v>989</v>
      </c>
      <c r="G313" s="228" t="s">
        <v>990</v>
      </c>
      <c r="H313" s="229">
        <v>1</v>
      </c>
      <c r="I313" s="230"/>
      <c r="J313" s="231">
        <f>ROUND(I313*H313,2)</f>
        <v>0</v>
      </c>
      <c r="K313" s="232"/>
      <c r="L313" s="46"/>
      <c r="M313" s="233" t="s">
        <v>1</v>
      </c>
      <c r="N313" s="234" t="s">
        <v>50</v>
      </c>
      <c r="O313" s="93"/>
      <c r="P313" s="235">
        <f>O313*H313</f>
        <v>0</v>
      </c>
      <c r="Q313" s="235">
        <v>0</v>
      </c>
      <c r="R313" s="235">
        <f>Q313*H313</f>
        <v>0</v>
      </c>
      <c r="S313" s="235">
        <v>0</v>
      </c>
      <c r="T313" s="23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7" t="s">
        <v>991</v>
      </c>
      <c r="AT313" s="237" t="s">
        <v>266</v>
      </c>
      <c r="AU313" s="237" t="s">
        <v>96</v>
      </c>
      <c r="AY313" s="18" t="s">
        <v>264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8" t="s">
        <v>93</v>
      </c>
      <c r="BK313" s="238">
        <f>ROUND(I313*H313,2)</f>
        <v>0</v>
      </c>
      <c r="BL313" s="18" t="s">
        <v>991</v>
      </c>
      <c r="BM313" s="237" t="s">
        <v>1219</v>
      </c>
    </row>
    <row r="314" s="2" customFormat="1" ht="16.5" customHeight="1">
      <c r="A314" s="40"/>
      <c r="B314" s="41"/>
      <c r="C314" s="225" t="s">
        <v>700</v>
      </c>
      <c r="D314" s="225" t="s">
        <v>266</v>
      </c>
      <c r="E314" s="226" t="s">
        <v>994</v>
      </c>
      <c r="F314" s="227" t="s">
        <v>995</v>
      </c>
      <c r="G314" s="228" t="s">
        <v>990</v>
      </c>
      <c r="H314" s="229">
        <v>1</v>
      </c>
      <c r="I314" s="230"/>
      <c r="J314" s="231">
        <f>ROUND(I314*H314,2)</f>
        <v>0</v>
      </c>
      <c r="K314" s="232"/>
      <c r="L314" s="46"/>
      <c r="M314" s="233" t="s">
        <v>1</v>
      </c>
      <c r="N314" s="234" t="s">
        <v>50</v>
      </c>
      <c r="O314" s="93"/>
      <c r="P314" s="235">
        <f>O314*H314</f>
        <v>0</v>
      </c>
      <c r="Q314" s="235">
        <v>0</v>
      </c>
      <c r="R314" s="235">
        <f>Q314*H314</f>
        <v>0</v>
      </c>
      <c r="S314" s="235">
        <v>0</v>
      </c>
      <c r="T314" s="23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7" t="s">
        <v>991</v>
      </c>
      <c r="AT314" s="237" t="s">
        <v>266</v>
      </c>
      <c r="AU314" s="237" t="s">
        <v>96</v>
      </c>
      <c r="AY314" s="18" t="s">
        <v>264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8" t="s">
        <v>93</v>
      </c>
      <c r="BK314" s="238">
        <f>ROUND(I314*H314,2)</f>
        <v>0</v>
      </c>
      <c r="BL314" s="18" t="s">
        <v>991</v>
      </c>
      <c r="BM314" s="237" t="s">
        <v>1220</v>
      </c>
    </row>
    <row r="315" s="2" customFormat="1" ht="16.5" customHeight="1">
      <c r="A315" s="40"/>
      <c r="B315" s="41"/>
      <c r="C315" s="225" t="s">
        <v>704</v>
      </c>
      <c r="D315" s="225" t="s">
        <v>266</v>
      </c>
      <c r="E315" s="226" t="s">
        <v>998</v>
      </c>
      <c r="F315" s="227" t="s">
        <v>999</v>
      </c>
      <c r="G315" s="228" t="s">
        <v>990</v>
      </c>
      <c r="H315" s="229">
        <v>1</v>
      </c>
      <c r="I315" s="230"/>
      <c r="J315" s="231">
        <f>ROUND(I315*H315,2)</f>
        <v>0</v>
      </c>
      <c r="K315" s="232"/>
      <c r="L315" s="46"/>
      <c r="M315" s="233" t="s">
        <v>1</v>
      </c>
      <c r="N315" s="234" t="s">
        <v>50</v>
      </c>
      <c r="O315" s="93"/>
      <c r="P315" s="235">
        <f>O315*H315</f>
        <v>0</v>
      </c>
      <c r="Q315" s="235">
        <v>0</v>
      </c>
      <c r="R315" s="235">
        <f>Q315*H315</f>
        <v>0</v>
      </c>
      <c r="S315" s="235">
        <v>0</v>
      </c>
      <c r="T315" s="23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7" t="s">
        <v>991</v>
      </c>
      <c r="AT315" s="237" t="s">
        <v>266</v>
      </c>
      <c r="AU315" s="237" t="s">
        <v>96</v>
      </c>
      <c r="AY315" s="18" t="s">
        <v>264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8" t="s">
        <v>93</v>
      </c>
      <c r="BK315" s="238">
        <f>ROUND(I315*H315,2)</f>
        <v>0</v>
      </c>
      <c r="BL315" s="18" t="s">
        <v>991</v>
      </c>
      <c r="BM315" s="237" t="s">
        <v>1221</v>
      </c>
    </row>
    <row r="316" s="2" customFormat="1" ht="16.5" customHeight="1">
      <c r="A316" s="40"/>
      <c r="B316" s="41"/>
      <c r="C316" s="225" t="s">
        <v>708</v>
      </c>
      <c r="D316" s="225" t="s">
        <v>266</v>
      </c>
      <c r="E316" s="226" t="s">
        <v>1002</v>
      </c>
      <c r="F316" s="227" t="s">
        <v>1003</v>
      </c>
      <c r="G316" s="228" t="s">
        <v>990</v>
      </c>
      <c r="H316" s="229">
        <v>1</v>
      </c>
      <c r="I316" s="230"/>
      <c r="J316" s="231">
        <f>ROUND(I316*H316,2)</f>
        <v>0</v>
      </c>
      <c r="K316" s="232"/>
      <c r="L316" s="46"/>
      <c r="M316" s="233" t="s">
        <v>1</v>
      </c>
      <c r="N316" s="234" t="s">
        <v>50</v>
      </c>
      <c r="O316" s="93"/>
      <c r="P316" s="235">
        <f>O316*H316</f>
        <v>0</v>
      </c>
      <c r="Q316" s="235">
        <v>0</v>
      </c>
      <c r="R316" s="235">
        <f>Q316*H316</f>
        <v>0</v>
      </c>
      <c r="S316" s="235">
        <v>0</v>
      </c>
      <c r="T316" s="23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37" t="s">
        <v>991</v>
      </c>
      <c r="AT316" s="237" t="s">
        <v>266</v>
      </c>
      <c r="AU316" s="237" t="s">
        <v>96</v>
      </c>
      <c r="AY316" s="18" t="s">
        <v>264</v>
      </c>
      <c r="BE316" s="238">
        <f>IF(N316="základní",J316,0)</f>
        <v>0</v>
      </c>
      <c r="BF316" s="238">
        <f>IF(N316="snížená",J316,0)</f>
        <v>0</v>
      </c>
      <c r="BG316" s="238">
        <f>IF(N316="zákl. přenesená",J316,0)</f>
        <v>0</v>
      </c>
      <c r="BH316" s="238">
        <f>IF(N316="sníž. přenesená",J316,0)</f>
        <v>0</v>
      </c>
      <c r="BI316" s="238">
        <f>IF(N316="nulová",J316,0)</f>
        <v>0</v>
      </c>
      <c r="BJ316" s="18" t="s">
        <v>93</v>
      </c>
      <c r="BK316" s="238">
        <f>ROUND(I316*H316,2)</f>
        <v>0</v>
      </c>
      <c r="BL316" s="18" t="s">
        <v>991</v>
      </c>
      <c r="BM316" s="237" t="s">
        <v>1222</v>
      </c>
    </row>
    <row r="317" s="12" customFormat="1" ht="22.8" customHeight="1">
      <c r="A317" s="12"/>
      <c r="B317" s="209"/>
      <c r="C317" s="210"/>
      <c r="D317" s="211" t="s">
        <v>84</v>
      </c>
      <c r="E317" s="223" t="s">
        <v>1005</v>
      </c>
      <c r="F317" s="223" t="s">
        <v>1006</v>
      </c>
      <c r="G317" s="210"/>
      <c r="H317" s="210"/>
      <c r="I317" s="213"/>
      <c r="J317" s="224">
        <f>BK317</f>
        <v>0</v>
      </c>
      <c r="K317" s="210"/>
      <c r="L317" s="215"/>
      <c r="M317" s="216"/>
      <c r="N317" s="217"/>
      <c r="O317" s="217"/>
      <c r="P317" s="218">
        <f>P318</f>
        <v>0</v>
      </c>
      <c r="Q317" s="217"/>
      <c r="R317" s="218">
        <f>R318</f>
        <v>0</v>
      </c>
      <c r="S317" s="217"/>
      <c r="T317" s="219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0" t="s">
        <v>305</v>
      </c>
      <c r="AT317" s="221" t="s">
        <v>84</v>
      </c>
      <c r="AU317" s="221" t="s">
        <v>93</v>
      </c>
      <c r="AY317" s="220" t="s">
        <v>264</v>
      </c>
      <c r="BK317" s="222">
        <f>BK318</f>
        <v>0</v>
      </c>
    </row>
    <row r="318" s="2" customFormat="1" ht="16.5" customHeight="1">
      <c r="A318" s="40"/>
      <c r="B318" s="41"/>
      <c r="C318" s="225" t="s">
        <v>712</v>
      </c>
      <c r="D318" s="225" t="s">
        <v>266</v>
      </c>
      <c r="E318" s="226" t="s">
        <v>1008</v>
      </c>
      <c r="F318" s="227" t="s">
        <v>1009</v>
      </c>
      <c r="G318" s="228" t="s">
        <v>990</v>
      </c>
      <c r="H318" s="229">
        <v>1</v>
      </c>
      <c r="I318" s="230"/>
      <c r="J318" s="231">
        <f>ROUND(I318*H318,2)</f>
        <v>0</v>
      </c>
      <c r="K318" s="232"/>
      <c r="L318" s="46"/>
      <c r="M318" s="233" t="s">
        <v>1</v>
      </c>
      <c r="N318" s="234" t="s">
        <v>50</v>
      </c>
      <c r="O318" s="93"/>
      <c r="P318" s="235">
        <f>O318*H318</f>
        <v>0</v>
      </c>
      <c r="Q318" s="235">
        <v>0</v>
      </c>
      <c r="R318" s="235">
        <f>Q318*H318</f>
        <v>0</v>
      </c>
      <c r="S318" s="235">
        <v>0</v>
      </c>
      <c r="T318" s="23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7" t="s">
        <v>991</v>
      </c>
      <c r="AT318" s="237" t="s">
        <v>266</v>
      </c>
      <c r="AU318" s="237" t="s">
        <v>96</v>
      </c>
      <c r="AY318" s="18" t="s">
        <v>264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8" t="s">
        <v>93</v>
      </c>
      <c r="BK318" s="238">
        <f>ROUND(I318*H318,2)</f>
        <v>0</v>
      </c>
      <c r="BL318" s="18" t="s">
        <v>991</v>
      </c>
      <c r="BM318" s="237" t="s">
        <v>1223</v>
      </c>
    </row>
    <row r="319" s="12" customFormat="1" ht="22.8" customHeight="1">
      <c r="A319" s="12"/>
      <c r="B319" s="209"/>
      <c r="C319" s="210"/>
      <c r="D319" s="211" t="s">
        <v>84</v>
      </c>
      <c r="E319" s="223" t="s">
        <v>1011</v>
      </c>
      <c r="F319" s="223" t="s">
        <v>1012</v>
      </c>
      <c r="G319" s="210"/>
      <c r="H319" s="210"/>
      <c r="I319" s="213"/>
      <c r="J319" s="224">
        <f>BK319</f>
        <v>0</v>
      </c>
      <c r="K319" s="210"/>
      <c r="L319" s="215"/>
      <c r="M319" s="216"/>
      <c r="N319" s="217"/>
      <c r="O319" s="217"/>
      <c r="P319" s="218">
        <f>P320</f>
        <v>0</v>
      </c>
      <c r="Q319" s="217"/>
      <c r="R319" s="218">
        <f>R320</f>
        <v>0</v>
      </c>
      <c r="S319" s="217"/>
      <c r="T319" s="219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0" t="s">
        <v>305</v>
      </c>
      <c r="AT319" s="221" t="s">
        <v>84</v>
      </c>
      <c r="AU319" s="221" t="s">
        <v>93</v>
      </c>
      <c r="AY319" s="220" t="s">
        <v>264</v>
      </c>
      <c r="BK319" s="222">
        <f>BK320</f>
        <v>0</v>
      </c>
    </row>
    <row r="320" s="2" customFormat="1" ht="24.15" customHeight="1">
      <c r="A320" s="40"/>
      <c r="B320" s="41"/>
      <c r="C320" s="225" t="s">
        <v>716</v>
      </c>
      <c r="D320" s="225" t="s">
        <v>266</v>
      </c>
      <c r="E320" s="226" t="s">
        <v>1014</v>
      </c>
      <c r="F320" s="227" t="s">
        <v>1015</v>
      </c>
      <c r="G320" s="228" t="s">
        <v>990</v>
      </c>
      <c r="H320" s="229">
        <v>1</v>
      </c>
      <c r="I320" s="230"/>
      <c r="J320" s="231">
        <f>ROUND(I320*H320,2)</f>
        <v>0</v>
      </c>
      <c r="K320" s="232"/>
      <c r="L320" s="46"/>
      <c r="M320" s="294" t="s">
        <v>1</v>
      </c>
      <c r="N320" s="295" t="s">
        <v>50</v>
      </c>
      <c r="O320" s="296"/>
      <c r="P320" s="297">
        <f>O320*H320</f>
        <v>0</v>
      </c>
      <c r="Q320" s="297">
        <v>0</v>
      </c>
      <c r="R320" s="297">
        <f>Q320*H320</f>
        <v>0</v>
      </c>
      <c r="S320" s="297">
        <v>0</v>
      </c>
      <c r="T320" s="29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7" t="s">
        <v>991</v>
      </c>
      <c r="AT320" s="237" t="s">
        <v>266</v>
      </c>
      <c r="AU320" s="237" t="s">
        <v>96</v>
      </c>
      <c r="AY320" s="18" t="s">
        <v>264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8" t="s">
        <v>93</v>
      </c>
      <c r="BK320" s="238">
        <f>ROUND(I320*H320,2)</f>
        <v>0</v>
      </c>
      <c r="BL320" s="18" t="s">
        <v>991</v>
      </c>
      <c r="BM320" s="237" t="s">
        <v>1224</v>
      </c>
    </row>
    <row r="321" s="2" customFormat="1" ht="6.96" customHeight="1">
      <c r="A321" s="40"/>
      <c r="B321" s="68"/>
      <c r="C321" s="69"/>
      <c r="D321" s="69"/>
      <c r="E321" s="69"/>
      <c r="F321" s="69"/>
      <c r="G321" s="69"/>
      <c r="H321" s="69"/>
      <c r="I321" s="69"/>
      <c r="J321" s="69"/>
      <c r="K321" s="69"/>
      <c r="L321" s="46"/>
      <c r="M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</sheetData>
  <sheetProtection sheet="1" autoFilter="0" formatColumns="0" formatRows="0" objects="1" scenarios="1" spinCount="100000" saltValue="LdXEOPuN9pa/NsRDLZc4twrj9dFVT2G7xwHfguYtvYVV6fP4pR2iPAR9cKBCDgxtlKKQho9rwebGrKA8RoGoDQ==" hashValue="Pl7KcwF0Np0Uq6yaoHRdQPwvs6XJCKPdgVb0TGoQrBYzLCFhABI5mrGCh7BB7foHkQKJ7d8Ze1rBjyxOtCQ7KA==" algorithmName="SHA-512" password="CC35"/>
  <autoFilter ref="C127:K320"/>
  <mergeCells count="9">
    <mergeCell ref="E7:H7"/>
    <mergeCell ref="E9:H9"/>
    <mergeCell ref="E18:H18"/>
    <mergeCell ref="E27:H27"/>
    <mergeCell ref="E84:H84"/>
    <mergeCell ref="E86:H8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  <c r="AZ2" s="138" t="s">
        <v>1225</v>
      </c>
      <c r="BA2" s="138" t="s">
        <v>1</v>
      </c>
      <c r="BB2" s="138" t="s">
        <v>1</v>
      </c>
      <c r="BC2" s="138" t="s">
        <v>1226</v>
      </c>
      <c r="BD2" s="13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96</v>
      </c>
      <c r="AZ3" s="138" t="s">
        <v>1019</v>
      </c>
      <c r="BA3" s="138" t="s">
        <v>1</v>
      </c>
      <c r="BB3" s="138" t="s">
        <v>1</v>
      </c>
      <c r="BC3" s="138" t="s">
        <v>1226</v>
      </c>
      <c r="BD3" s="138" t="s">
        <v>96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  <c r="AZ4" s="138" t="s">
        <v>196</v>
      </c>
      <c r="BA4" s="138" t="s">
        <v>1</v>
      </c>
      <c r="BB4" s="138" t="s">
        <v>1</v>
      </c>
      <c r="BC4" s="138" t="s">
        <v>1227</v>
      </c>
      <c r="BD4" s="138" t="s">
        <v>96</v>
      </c>
    </row>
    <row r="5" s="1" customFormat="1" ht="6.96" customHeight="1">
      <c r="B5" s="21"/>
      <c r="L5" s="21"/>
      <c r="AZ5" s="138" t="s">
        <v>198</v>
      </c>
      <c r="BA5" s="138" t="s">
        <v>1</v>
      </c>
      <c r="BB5" s="138" t="s">
        <v>1</v>
      </c>
      <c r="BC5" s="138" t="s">
        <v>1228</v>
      </c>
      <c r="BD5" s="138" t="s">
        <v>96</v>
      </c>
    </row>
    <row r="6" s="1" customFormat="1" ht="12" customHeight="1">
      <c r="B6" s="21"/>
      <c r="D6" s="143" t="s">
        <v>16</v>
      </c>
      <c r="L6" s="21"/>
      <c r="AZ6" s="138" t="s">
        <v>204</v>
      </c>
      <c r="BA6" s="138" t="s">
        <v>1</v>
      </c>
      <c r="BB6" s="138" t="s">
        <v>1</v>
      </c>
      <c r="BC6" s="138" t="s">
        <v>1229</v>
      </c>
      <c r="BD6" s="138" t="s">
        <v>96</v>
      </c>
    </row>
    <row r="7" s="1" customFormat="1" ht="16.5" customHeight="1">
      <c r="B7" s="21"/>
      <c r="E7" s="144" t="str">
        <f>'Rekapitulace stavby'!K6</f>
        <v>Bakov nad Jizerou, oprava vodovodu a kanalizace</v>
      </c>
      <c r="F7" s="143"/>
      <c r="G7" s="143"/>
      <c r="H7" s="143"/>
      <c r="L7" s="21"/>
      <c r="AZ7" s="138" t="s">
        <v>1230</v>
      </c>
      <c r="BA7" s="138" t="s">
        <v>1</v>
      </c>
      <c r="BB7" s="138" t="s">
        <v>1</v>
      </c>
      <c r="BC7" s="138" t="s">
        <v>1231</v>
      </c>
      <c r="BD7" s="138" t="s">
        <v>96</v>
      </c>
    </row>
    <row r="8" s="2" customFormat="1" ht="12" customHeight="1">
      <c r="A8" s="40"/>
      <c r="B8" s="46"/>
      <c r="C8" s="40"/>
      <c r="D8" s="143" t="s">
        <v>132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8" t="s">
        <v>210</v>
      </c>
      <c r="BA8" s="138" t="s">
        <v>1</v>
      </c>
      <c r="BB8" s="138" t="s">
        <v>1</v>
      </c>
      <c r="BC8" s="138" t="s">
        <v>1232</v>
      </c>
      <c r="BD8" s="138" t="s">
        <v>96</v>
      </c>
    </row>
    <row r="9" s="2" customFormat="1" ht="16.5" customHeight="1">
      <c r="A9" s="40"/>
      <c r="B9" s="46"/>
      <c r="C9" s="40"/>
      <c r="D9" s="40"/>
      <c r="E9" s="145" t="s">
        <v>1233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8" t="s">
        <v>1234</v>
      </c>
      <c r="BA9" s="138" t="s">
        <v>1</v>
      </c>
      <c r="BB9" s="138" t="s">
        <v>1</v>
      </c>
      <c r="BC9" s="138" t="s">
        <v>345</v>
      </c>
      <c r="BD9" s="138" t="s">
        <v>96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8" t="s">
        <v>1021</v>
      </c>
      <c r="BA10" s="138" t="s">
        <v>1</v>
      </c>
      <c r="BB10" s="138" t="s">
        <v>1</v>
      </c>
      <c r="BC10" s="138" t="s">
        <v>345</v>
      </c>
      <c r="BD10" s="138" t="s">
        <v>96</v>
      </c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95</v>
      </c>
      <c r="G11" s="40"/>
      <c r="H11" s="40"/>
      <c r="I11" s="143" t="s">
        <v>20</v>
      </c>
      <c r="J11" s="146" t="s">
        <v>139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8" t="s">
        <v>1235</v>
      </c>
      <c r="BA11" s="138" t="s">
        <v>1</v>
      </c>
      <c r="BB11" s="138" t="s">
        <v>1</v>
      </c>
      <c r="BC11" s="138" t="s">
        <v>1236</v>
      </c>
      <c r="BD11" s="138" t="s">
        <v>96</v>
      </c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5. 8. 2022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8" t="s">
        <v>1024</v>
      </c>
      <c r="BA12" s="138" t="s">
        <v>1</v>
      </c>
      <c r="BB12" s="138" t="s">
        <v>1</v>
      </c>
      <c r="BC12" s="138" t="s">
        <v>1236</v>
      </c>
      <c r="BD12" s="138" t="s">
        <v>96</v>
      </c>
    </row>
    <row r="13" s="2" customFormat="1" ht="21.84" customHeight="1">
      <c r="A13" s="40"/>
      <c r="B13" s="46"/>
      <c r="C13" s="40"/>
      <c r="D13" s="148" t="s">
        <v>26</v>
      </c>
      <c r="E13" s="40"/>
      <c r="F13" s="149" t="s">
        <v>27</v>
      </c>
      <c r="G13" s="40"/>
      <c r="H13" s="40"/>
      <c r="I13" s="148" t="s">
        <v>28</v>
      </c>
      <c r="J13" s="149" t="s">
        <v>144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8" t="s">
        <v>1025</v>
      </c>
      <c r="BA13" s="138" t="s">
        <v>1</v>
      </c>
      <c r="BB13" s="138" t="s">
        <v>1</v>
      </c>
      <c r="BC13" s="138" t="s">
        <v>1237</v>
      </c>
      <c r="BD13" s="138" t="s">
        <v>96</v>
      </c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8" t="s">
        <v>1238</v>
      </c>
      <c r="BA14" s="138" t="s">
        <v>1</v>
      </c>
      <c r="BB14" s="138" t="s">
        <v>1</v>
      </c>
      <c r="BC14" s="138" t="s">
        <v>1239</v>
      </c>
      <c r="BD14" s="138" t="s">
        <v>96</v>
      </c>
    </row>
    <row r="15" s="2" customFormat="1" ht="18" customHeight="1">
      <c r="A15" s="40"/>
      <c r="B15" s="46"/>
      <c r="C15" s="40"/>
      <c r="D15" s="40"/>
      <c r="E15" s="146" t="s">
        <v>33</v>
      </c>
      <c r="F15" s="40"/>
      <c r="G15" s="40"/>
      <c r="H15" s="40"/>
      <c r="I15" s="143" t="s">
        <v>34</v>
      </c>
      <c r="J15" s="146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8" t="s">
        <v>1240</v>
      </c>
      <c r="BA15" s="138" t="s">
        <v>1</v>
      </c>
      <c r="BB15" s="138" t="s">
        <v>1</v>
      </c>
      <c r="BC15" s="138" t="s">
        <v>1241</v>
      </c>
      <c r="BD15" s="138" t="s">
        <v>96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8" t="s">
        <v>1242</v>
      </c>
      <c r="BA16" s="138" t="s">
        <v>1</v>
      </c>
      <c r="BB16" s="138" t="s">
        <v>1</v>
      </c>
      <c r="BC16" s="138" t="s">
        <v>1243</v>
      </c>
      <c r="BD16" s="138" t="s">
        <v>96</v>
      </c>
    </row>
    <row r="17" s="2" customFormat="1" ht="12" customHeight="1">
      <c r="A17" s="40"/>
      <c r="B17" s="46"/>
      <c r="C17" s="40"/>
      <c r="D17" s="143" t="s">
        <v>36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8" t="s">
        <v>1244</v>
      </c>
      <c r="BA17" s="138" t="s">
        <v>1</v>
      </c>
      <c r="BB17" s="138" t="s">
        <v>1</v>
      </c>
      <c r="BC17" s="138" t="s">
        <v>1241</v>
      </c>
      <c r="BD17" s="138" t="s">
        <v>96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8" t="s">
        <v>168</v>
      </c>
      <c r="BA18" s="138" t="s">
        <v>1</v>
      </c>
      <c r="BB18" s="138" t="s">
        <v>1</v>
      </c>
      <c r="BC18" s="138" t="s">
        <v>1245</v>
      </c>
      <c r="BD18" s="138" t="s">
        <v>96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8" t="s">
        <v>170</v>
      </c>
      <c r="BA19" s="138" t="s">
        <v>1</v>
      </c>
      <c r="BB19" s="138" t="s">
        <v>1</v>
      </c>
      <c r="BC19" s="138" t="s">
        <v>1246</v>
      </c>
      <c r="BD19" s="138" t="s">
        <v>96</v>
      </c>
    </row>
    <row r="20" s="2" customFormat="1" ht="12" customHeight="1">
      <c r="A20" s="40"/>
      <c r="B20" s="46"/>
      <c r="C20" s="40"/>
      <c r="D20" s="143" t="s">
        <v>38</v>
      </c>
      <c r="E20" s="40"/>
      <c r="F20" s="40"/>
      <c r="G20" s="40"/>
      <c r="H20" s="40"/>
      <c r="I20" s="143" t="s">
        <v>31</v>
      </c>
      <c r="J20" s="146" t="s">
        <v>39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8" t="s">
        <v>176</v>
      </c>
      <c r="BA20" s="138" t="s">
        <v>1</v>
      </c>
      <c r="BB20" s="138" t="s">
        <v>1</v>
      </c>
      <c r="BC20" s="138" t="s">
        <v>1247</v>
      </c>
      <c r="BD20" s="138" t="s">
        <v>96</v>
      </c>
    </row>
    <row r="21" s="2" customFormat="1" ht="18" customHeight="1">
      <c r="A21" s="40"/>
      <c r="B21" s="46"/>
      <c r="C21" s="40"/>
      <c r="D21" s="40"/>
      <c r="E21" s="146" t="s">
        <v>40</v>
      </c>
      <c r="F21" s="40"/>
      <c r="G21" s="40"/>
      <c r="H21" s="40"/>
      <c r="I21" s="143" t="s">
        <v>34</v>
      </c>
      <c r="J21" s="146" t="s">
        <v>41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8" t="s">
        <v>178</v>
      </c>
      <c r="BA21" s="138" t="s">
        <v>1</v>
      </c>
      <c r="BB21" s="138" t="s">
        <v>1</v>
      </c>
      <c r="BC21" s="138" t="s">
        <v>85</v>
      </c>
      <c r="BD21" s="138" t="s">
        <v>96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8" t="s">
        <v>180</v>
      </c>
      <c r="BA22" s="138" t="s">
        <v>1</v>
      </c>
      <c r="BB22" s="138" t="s">
        <v>1</v>
      </c>
      <c r="BC22" s="138" t="s">
        <v>1247</v>
      </c>
      <c r="BD22" s="138" t="s">
        <v>96</v>
      </c>
    </row>
    <row r="23" s="2" customFormat="1" ht="12" customHeight="1">
      <c r="A23" s="40"/>
      <c r="B23" s="46"/>
      <c r="C23" s="40"/>
      <c r="D23" s="143" t="s">
        <v>43</v>
      </c>
      <c r="E23" s="40"/>
      <c r="F23" s="40"/>
      <c r="G23" s="40"/>
      <c r="H23" s="40"/>
      <c r="I23" s="143" t="s">
        <v>31</v>
      </c>
      <c r="J23" s="146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8" t="s">
        <v>182</v>
      </c>
      <c r="BA23" s="138" t="s">
        <v>1</v>
      </c>
      <c r="BB23" s="138" t="s">
        <v>1</v>
      </c>
      <c r="BC23" s="138" t="s">
        <v>1248</v>
      </c>
      <c r="BD23" s="138" t="s">
        <v>96</v>
      </c>
    </row>
    <row r="24" s="2" customFormat="1" ht="18" customHeight="1">
      <c r="A24" s="40"/>
      <c r="B24" s="46"/>
      <c r="C24" s="40"/>
      <c r="D24" s="40"/>
      <c r="E24" s="146" t="s">
        <v>40</v>
      </c>
      <c r="F24" s="40"/>
      <c r="G24" s="40"/>
      <c r="H24" s="40"/>
      <c r="I24" s="143" t="s">
        <v>34</v>
      </c>
      <c r="J24" s="146" t="s">
        <v>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8" t="s">
        <v>184</v>
      </c>
      <c r="BA24" s="138" t="s">
        <v>1</v>
      </c>
      <c r="BB24" s="138" t="s">
        <v>1</v>
      </c>
      <c r="BC24" s="138" t="s">
        <v>1248</v>
      </c>
      <c r="BD24" s="138" t="s">
        <v>96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8" t="s">
        <v>185</v>
      </c>
      <c r="BA25" s="138" t="s">
        <v>1</v>
      </c>
      <c r="BB25" s="138" t="s">
        <v>1</v>
      </c>
      <c r="BC25" s="138" t="s">
        <v>1249</v>
      </c>
      <c r="BD25" s="138" t="s">
        <v>96</v>
      </c>
    </row>
    <row r="26" s="2" customFormat="1" ht="12" customHeight="1">
      <c r="A26" s="40"/>
      <c r="B26" s="46"/>
      <c r="C26" s="40"/>
      <c r="D26" s="143" t="s">
        <v>44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8" t="s">
        <v>187</v>
      </c>
      <c r="BA26" s="138" t="s">
        <v>1</v>
      </c>
      <c r="BB26" s="138" t="s">
        <v>1</v>
      </c>
      <c r="BC26" s="138" t="s">
        <v>1250</v>
      </c>
      <c r="BD26" s="138" t="s">
        <v>96</v>
      </c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Z27" s="154" t="s">
        <v>189</v>
      </c>
      <c r="BA27" s="154" t="s">
        <v>1</v>
      </c>
      <c r="BB27" s="154" t="s">
        <v>1</v>
      </c>
      <c r="BC27" s="154" t="s">
        <v>85</v>
      </c>
      <c r="BD27" s="154" t="s">
        <v>96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38" t="s">
        <v>191</v>
      </c>
      <c r="BA28" s="138" t="s">
        <v>1</v>
      </c>
      <c r="BB28" s="138" t="s">
        <v>1</v>
      </c>
      <c r="BC28" s="138" t="s">
        <v>1248</v>
      </c>
      <c r="BD28" s="138" t="s">
        <v>96</v>
      </c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38" t="s">
        <v>193</v>
      </c>
      <c r="BA29" s="138" t="s">
        <v>1</v>
      </c>
      <c r="BB29" s="138" t="s">
        <v>1</v>
      </c>
      <c r="BC29" s="138" t="s">
        <v>1248</v>
      </c>
      <c r="BD29" s="138" t="s">
        <v>96</v>
      </c>
    </row>
    <row r="30" s="2" customFormat="1" ht="25.44" customHeight="1">
      <c r="A30" s="40"/>
      <c r="B30" s="46"/>
      <c r="C30" s="40"/>
      <c r="D30" s="156" t="s">
        <v>45</v>
      </c>
      <c r="E30" s="40"/>
      <c r="F30" s="40"/>
      <c r="G30" s="40"/>
      <c r="H30" s="40"/>
      <c r="I30" s="40"/>
      <c r="J30" s="157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38" t="s">
        <v>194</v>
      </c>
      <c r="BA30" s="138" t="s">
        <v>1</v>
      </c>
      <c r="BB30" s="138" t="s">
        <v>1</v>
      </c>
      <c r="BC30" s="138" t="s">
        <v>1251</v>
      </c>
      <c r="BD30" s="138" t="s">
        <v>96</v>
      </c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38" t="s">
        <v>1053</v>
      </c>
      <c r="BA31" s="138" t="s">
        <v>1</v>
      </c>
      <c r="BB31" s="138" t="s">
        <v>1</v>
      </c>
      <c r="BC31" s="138" t="s">
        <v>345</v>
      </c>
      <c r="BD31" s="138" t="s">
        <v>96</v>
      </c>
    </row>
    <row r="32" s="2" customFormat="1" ht="14.4" customHeight="1">
      <c r="A32" s="40"/>
      <c r="B32" s="46"/>
      <c r="C32" s="40"/>
      <c r="D32" s="40"/>
      <c r="E32" s="40"/>
      <c r="F32" s="158" t="s">
        <v>47</v>
      </c>
      <c r="G32" s="40"/>
      <c r="H32" s="40"/>
      <c r="I32" s="158" t="s">
        <v>46</v>
      </c>
      <c r="J32" s="158" t="s">
        <v>48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38" t="s">
        <v>1252</v>
      </c>
      <c r="BA32" s="138" t="s">
        <v>1</v>
      </c>
      <c r="BB32" s="138" t="s">
        <v>1</v>
      </c>
      <c r="BC32" s="138" t="s">
        <v>1253</v>
      </c>
      <c r="BD32" s="138" t="s">
        <v>96</v>
      </c>
    </row>
    <row r="33" s="2" customFormat="1" ht="14.4" customHeight="1">
      <c r="A33" s="40"/>
      <c r="B33" s="46"/>
      <c r="C33" s="40"/>
      <c r="D33" s="159" t="s">
        <v>49</v>
      </c>
      <c r="E33" s="143" t="s">
        <v>50</v>
      </c>
      <c r="F33" s="160">
        <f>ROUND((SUM(BE128:BE302)),  2)</f>
        <v>0</v>
      </c>
      <c r="G33" s="40"/>
      <c r="H33" s="40"/>
      <c r="I33" s="161">
        <v>0.20999999999999999</v>
      </c>
      <c r="J33" s="160">
        <f>ROUND(((SUM(BE128:BE302))*I33),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3" t="s">
        <v>51</v>
      </c>
      <c r="F34" s="160">
        <f>ROUND((SUM(BF128:BF302)),  2)</f>
        <v>0</v>
      </c>
      <c r="G34" s="40"/>
      <c r="H34" s="40"/>
      <c r="I34" s="161">
        <v>0.14999999999999999</v>
      </c>
      <c r="J34" s="160">
        <f>ROUND(((SUM(BF128:BF302))*I34),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3" t="s">
        <v>52</v>
      </c>
      <c r="F35" s="160">
        <f>ROUND((SUM(BG128:BG302)),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3" t="s">
        <v>53</v>
      </c>
      <c r="F36" s="160">
        <f>ROUND((SUM(BH128:BH302)),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3" t="s">
        <v>54</v>
      </c>
      <c r="F37" s="160">
        <f>ROUND((SUM(BI128:BI302)),  2)</f>
        <v>0</v>
      </c>
      <c r="G37" s="40"/>
      <c r="H37" s="40"/>
      <c r="I37" s="161">
        <v>0</v>
      </c>
      <c r="J37" s="16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55</v>
      </c>
      <c r="E39" s="164"/>
      <c r="F39" s="164"/>
      <c r="G39" s="165" t="s">
        <v>56</v>
      </c>
      <c r="H39" s="166" t="s">
        <v>57</v>
      </c>
      <c r="I39" s="164"/>
      <c r="J39" s="167">
        <f>SUM(J30:J37)</f>
        <v>0</v>
      </c>
      <c r="K39" s="168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2" customFormat="1" ht="14.4" customHeight="1">
      <c r="B49" s="65"/>
      <c r="D49" s="169" t="s">
        <v>58</v>
      </c>
      <c r="E49" s="170"/>
      <c r="F49" s="170"/>
      <c r="G49" s="169" t="s">
        <v>59</v>
      </c>
      <c r="H49" s="170"/>
      <c r="I49" s="170"/>
      <c r="J49" s="170"/>
      <c r="K49" s="170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71" t="s">
        <v>60</v>
      </c>
      <c r="E60" s="172"/>
      <c r="F60" s="173" t="s">
        <v>61</v>
      </c>
      <c r="G60" s="171" t="s">
        <v>60</v>
      </c>
      <c r="H60" s="172"/>
      <c r="I60" s="172"/>
      <c r="J60" s="174" t="s">
        <v>61</v>
      </c>
      <c r="K60" s="172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69" t="s">
        <v>62</v>
      </c>
      <c r="E64" s="175"/>
      <c r="F64" s="175"/>
      <c r="G64" s="169" t="s">
        <v>63</v>
      </c>
      <c r="H64" s="175"/>
      <c r="I64" s="175"/>
      <c r="J64" s="175"/>
      <c r="K64" s="175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71" t="s">
        <v>60</v>
      </c>
      <c r="E75" s="172"/>
      <c r="F75" s="173" t="s">
        <v>61</v>
      </c>
      <c r="G75" s="171" t="s">
        <v>60</v>
      </c>
      <c r="H75" s="172"/>
      <c r="I75" s="172"/>
      <c r="J75" s="174" t="s">
        <v>61</v>
      </c>
      <c r="K75" s="172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78"/>
      <c r="C80" s="179"/>
      <c r="D80" s="179"/>
      <c r="E80" s="179"/>
      <c r="F80" s="179"/>
      <c r="G80" s="179"/>
      <c r="H80" s="179"/>
      <c r="I80" s="179"/>
      <c r="J80" s="179"/>
      <c r="K80" s="179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230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0" t="str">
        <f>E7</f>
        <v>Bakov nad Jizerou, oprava vodovodu a kanalizace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132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2125-3 - IO 03.1-Vodovodní řad C-Smetanova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Bakov nad Jizerou</v>
      </c>
      <c r="G88" s="42"/>
      <c r="H88" s="42"/>
      <c r="I88" s="33" t="s">
        <v>24</v>
      </c>
      <c r="J88" s="81" t="str">
        <f>IF(J12="","",J12)</f>
        <v>5. 8. 2022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Vodovody a kanalizace Mladá Boleslav, a.s.</v>
      </c>
      <c r="G90" s="42"/>
      <c r="H90" s="42"/>
      <c r="I90" s="33" t="s">
        <v>38</v>
      </c>
      <c r="J90" s="38" t="str">
        <f>E21</f>
        <v>Ing. Petr Čepický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43</v>
      </c>
      <c r="J91" s="38" t="str">
        <f>E24</f>
        <v>Ing. Petr Čepický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81" t="s">
        <v>231</v>
      </c>
      <c r="D93" s="182"/>
      <c r="E93" s="182"/>
      <c r="F93" s="182"/>
      <c r="G93" s="182"/>
      <c r="H93" s="182"/>
      <c r="I93" s="182"/>
      <c r="J93" s="183" t="s">
        <v>232</v>
      </c>
      <c r="K93" s="18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84" t="s">
        <v>233</v>
      </c>
      <c r="D95" s="42"/>
      <c r="E95" s="42"/>
      <c r="F95" s="42"/>
      <c r="G95" s="42"/>
      <c r="H95" s="42"/>
      <c r="I95" s="42"/>
      <c r="J95" s="112">
        <f>J128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234</v>
      </c>
    </row>
    <row r="96" s="9" customFormat="1" ht="24.96" customHeight="1">
      <c r="A96" s="9"/>
      <c r="B96" s="185"/>
      <c r="C96" s="186"/>
      <c r="D96" s="187" t="s">
        <v>235</v>
      </c>
      <c r="E96" s="188"/>
      <c r="F96" s="188"/>
      <c r="G96" s="188"/>
      <c r="H96" s="188"/>
      <c r="I96" s="188"/>
      <c r="J96" s="189">
        <f>J129</f>
        <v>0</v>
      </c>
      <c r="K96" s="186"/>
      <c r="L96" s="19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91"/>
      <c r="C97" s="192"/>
      <c r="D97" s="193" t="s">
        <v>236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1"/>
      <c r="C98" s="192"/>
      <c r="D98" s="193" t="s">
        <v>237</v>
      </c>
      <c r="E98" s="194"/>
      <c r="F98" s="194"/>
      <c r="G98" s="194"/>
      <c r="H98" s="194"/>
      <c r="I98" s="194"/>
      <c r="J98" s="195">
        <f>J206</f>
        <v>0</v>
      </c>
      <c r="K98" s="192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92"/>
      <c r="D99" s="193" t="s">
        <v>238</v>
      </c>
      <c r="E99" s="194"/>
      <c r="F99" s="194"/>
      <c r="G99" s="194"/>
      <c r="H99" s="194"/>
      <c r="I99" s="194"/>
      <c r="J99" s="195">
        <f>J212</f>
        <v>0</v>
      </c>
      <c r="K99" s="192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92"/>
      <c r="D100" s="193" t="s">
        <v>240</v>
      </c>
      <c r="E100" s="194"/>
      <c r="F100" s="194"/>
      <c r="G100" s="194"/>
      <c r="H100" s="194"/>
      <c r="I100" s="194"/>
      <c r="J100" s="195">
        <f>J220</f>
        <v>0</v>
      </c>
      <c r="K100" s="192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92"/>
      <c r="D101" s="193" t="s">
        <v>241</v>
      </c>
      <c r="E101" s="194"/>
      <c r="F101" s="194"/>
      <c r="G101" s="194"/>
      <c r="H101" s="194"/>
      <c r="I101" s="194"/>
      <c r="J101" s="195">
        <f>J257</f>
        <v>0</v>
      </c>
      <c r="K101" s="192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1"/>
      <c r="C102" s="192"/>
      <c r="D102" s="193" t="s">
        <v>242</v>
      </c>
      <c r="E102" s="194"/>
      <c r="F102" s="194"/>
      <c r="G102" s="194"/>
      <c r="H102" s="194"/>
      <c r="I102" s="194"/>
      <c r="J102" s="195">
        <f>J261</f>
        <v>0</v>
      </c>
      <c r="K102" s="192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92"/>
      <c r="D103" s="193" t="s">
        <v>243</v>
      </c>
      <c r="E103" s="194"/>
      <c r="F103" s="194"/>
      <c r="G103" s="194"/>
      <c r="H103" s="194"/>
      <c r="I103" s="194"/>
      <c r="J103" s="195">
        <f>J276</f>
        <v>0</v>
      </c>
      <c r="K103" s="192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92"/>
      <c r="D104" s="193" t="s">
        <v>244</v>
      </c>
      <c r="E104" s="194"/>
      <c r="F104" s="194"/>
      <c r="G104" s="194"/>
      <c r="H104" s="194"/>
      <c r="I104" s="194"/>
      <c r="J104" s="195">
        <f>J288</f>
        <v>0</v>
      </c>
      <c r="K104" s="192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5"/>
      <c r="C105" s="186"/>
      <c r="D105" s="187" t="s">
        <v>245</v>
      </c>
      <c r="E105" s="188"/>
      <c r="F105" s="188"/>
      <c r="G105" s="188"/>
      <c r="H105" s="188"/>
      <c r="I105" s="188"/>
      <c r="J105" s="189">
        <f>J293</f>
        <v>0</v>
      </c>
      <c r="K105" s="186"/>
      <c r="L105" s="19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1"/>
      <c r="C106" s="192"/>
      <c r="D106" s="193" t="s">
        <v>246</v>
      </c>
      <c r="E106" s="194"/>
      <c r="F106" s="194"/>
      <c r="G106" s="194"/>
      <c r="H106" s="194"/>
      <c r="I106" s="194"/>
      <c r="J106" s="195">
        <f>J294</f>
        <v>0</v>
      </c>
      <c r="K106" s="192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1"/>
      <c r="C107" s="192"/>
      <c r="D107" s="193" t="s">
        <v>247</v>
      </c>
      <c r="E107" s="194"/>
      <c r="F107" s="194"/>
      <c r="G107" s="194"/>
      <c r="H107" s="194"/>
      <c r="I107" s="194"/>
      <c r="J107" s="195">
        <f>J299</f>
        <v>0</v>
      </c>
      <c r="K107" s="192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1"/>
      <c r="C108" s="192"/>
      <c r="D108" s="193" t="s">
        <v>248</v>
      </c>
      <c r="E108" s="194"/>
      <c r="F108" s="194"/>
      <c r="G108" s="194"/>
      <c r="H108" s="194"/>
      <c r="I108" s="194"/>
      <c r="J108" s="195">
        <f>J301</f>
        <v>0</v>
      </c>
      <c r="K108" s="192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249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0" t="str">
        <f>E7</f>
        <v>Bakov nad Jizerou, oprava vodovodu a kanalizace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132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2125-3 - IO 03.1-Vodovodní řad C-Smetanova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Bakov nad Jizerou</v>
      </c>
      <c r="G122" s="42"/>
      <c r="H122" s="42"/>
      <c r="I122" s="33" t="s">
        <v>24</v>
      </c>
      <c r="J122" s="81" t="str">
        <f>IF(J12="","",J12)</f>
        <v>5. 8. 2022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30</v>
      </c>
      <c r="D124" s="42"/>
      <c r="E124" s="42"/>
      <c r="F124" s="28" t="str">
        <f>E15</f>
        <v>Vodovody a kanalizace Mladá Boleslav, a.s.</v>
      </c>
      <c r="G124" s="42"/>
      <c r="H124" s="42"/>
      <c r="I124" s="33" t="s">
        <v>38</v>
      </c>
      <c r="J124" s="38" t="str">
        <f>E21</f>
        <v>Ing. Petr Čepický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36</v>
      </c>
      <c r="D125" s="42"/>
      <c r="E125" s="42"/>
      <c r="F125" s="28" t="str">
        <f>IF(E18="","",E18)</f>
        <v>Vyplň údaj</v>
      </c>
      <c r="G125" s="42"/>
      <c r="H125" s="42"/>
      <c r="I125" s="33" t="s">
        <v>43</v>
      </c>
      <c r="J125" s="38" t="str">
        <f>E24</f>
        <v>Ing. Petr Čepický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197"/>
      <c r="B127" s="198"/>
      <c r="C127" s="199" t="s">
        <v>250</v>
      </c>
      <c r="D127" s="200" t="s">
        <v>70</v>
      </c>
      <c r="E127" s="200" t="s">
        <v>66</v>
      </c>
      <c r="F127" s="200" t="s">
        <v>67</v>
      </c>
      <c r="G127" s="200" t="s">
        <v>251</v>
      </c>
      <c r="H127" s="200" t="s">
        <v>252</v>
      </c>
      <c r="I127" s="200" t="s">
        <v>253</v>
      </c>
      <c r="J127" s="201" t="s">
        <v>232</v>
      </c>
      <c r="K127" s="202" t="s">
        <v>254</v>
      </c>
      <c r="L127" s="203"/>
      <c r="M127" s="102" t="s">
        <v>1</v>
      </c>
      <c r="N127" s="103" t="s">
        <v>49</v>
      </c>
      <c r="O127" s="103" t="s">
        <v>255</v>
      </c>
      <c r="P127" s="103" t="s">
        <v>256</v>
      </c>
      <c r="Q127" s="103" t="s">
        <v>257</v>
      </c>
      <c r="R127" s="103" t="s">
        <v>258</v>
      </c>
      <c r="S127" s="103" t="s">
        <v>259</v>
      </c>
      <c r="T127" s="104" t="s">
        <v>260</v>
      </c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</row>
    <row r="128" s="2" customFormat="1" ht="22.8" customHeight="1">
      <c r="A128" s="40"/>
      <c r="B128" s="41"/>
      <c r="C128" s="109" t="s">
        <v>261</v>
      </c>
      <c r="D128" s="42"/>
      <c r="E128" s="42"/>
      <c r="F128" s="42"/>
      <c r="G128" s="42"/>
      <c r="H128" s="42"/>
      <c r="I128" s="42"/>
      <c r="J128" s="204">
        <f>BK128</f>
        <v>0</v>
      </c>
      <c r="K128" s="42"/>
      <c r="L128" s="46"/>
      <c r="M128" s="105"/>
      <c r="N128" s="205"/>
      <c r="O128" s="106"/>
      <c r="P128" s="206">
        <f>P129+P293</f>
        <v>0</v>
      </c>
      <c r="Q128" s="106"/>
      <c r="R128" s="206">
        <f>R129+R293</f>
        <v>184.34500463000001</v>
      </c>
      <c r="S128" s="106"/>
      <c r="T128" s="207">
        <f>T129+T293</f>
        <v>156.6096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84</v>
      </c>
      <c r="AU128" s="18" t="s">
        <v>234</v>
      </c>
      <c r="BK128" s="208">
        <f>BK129+BK293</f>
        <v>0</v>
      </c>
    </row>
    <row r="129" s="12" customFormat="1" ht="25.92" customHeight="1">
      <c r="A129" s="12"/>
      <c r="B129" s="209"/>
      <c r="C129" s="210"/>
      <c r="D129" s="211" t="s">
        <v>84</v>
      </c>
      <c r="E129" s="212" t="s">
        <v>262</v>
      </c>
      <c r="F129" s="212" t="s">
        <v>263</v>
      </c>
      <c r="G129" s="210"/>
      <c r="H129" s="210"/>
      <c r="I129" s="213"/>
      <c r="J129" s="214">
        <f>BK129</f>
        <v>0</v>
      </c>
      <c r="K129" s="210"/>
      <c r="L129" s="215"/>
      <c r="M129" s="216"/>
      <c r="N129" s="217"/>
      <c r="O129" s="217"/>
      <c r="P129" s="218">
        <f>P130+P206+P212+P220+P257+P276+P288</f>
        <v>0</v>
      </c>
      <c r="Q129" s="217"/>
      <c r="R129" s="218">
        <f>R130+R206+R212+R220+R257+R276+R288</f>
        <v>184.34500463000001</v>
      </c>
      <c r="S129" s="217"/>
      <c r="T129" s="219">
        <f>T130+T206+T212+T220+T257+T276+T288</f>
        <v>156.6096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93</v>
      </c>
      <c r="AT129" s="221" t="s">
        <v>84</v>
      </c>
      <c r="AU129" s="221" t="s">
        <v>85</v>
      </c>
      <c r="AY129" s="220" t="s">
        <v>264</v>
      </c>
      <c r="BK129" s="222">
        <f>BK130+BK206+BK212+BK220+BK257+BK276+BK288</f>
        <v>0</v>
      </c>
    </row>
    <row r="130" s="12" customFormat="1" ht="22.8" customHeight="1">
      <c r="A130" s="12"/>
      <c r="B130" s="209"/>
      <c r="C130" s="210"/>
      <c r="D130" s="211" t="s">
        <v>84</v>
      </c>
      <c r="E130" s="223" t="s">
        <v>93</v>
      </c>
      <c r="F130" s="223" t="s">
        <v>265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SUM(P131:P205)</f>
        <v>0</v>
      </c>
      <c r="Q130" s="217"/>
      <c r="R130" s="218">
        <f>SUM(R131:R205)</f>
        <v>143.28536263000001</v>
      </c>
      <c r="S130" s="217"/>
      <c r="T130" s="219">
        <f>SUM(T131:T205)</f>
        <v>156.59360000000001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93</v>
      </c>
      <c r="AT130" s="221" t="s">
        <v>84</v>
      </c>
      <c r="AU130" s="221" t="s">
        <v>93</v>
      </c>
      <c r="AY130" s="220" t="s">
        <v>264</v>
      </c>
      <c r="BK130" s="222">
        <f>SUM(BK131:BK205)</f>
        <v>0</v>
      </c>
    </row>
    <row r="131" s="2" customFormat="1" ht="24.15" customHeight="1">
      <c r="A131" s="40"/>
      <c r="B131" s="41"/>
      <c r="C131" s="225" t="s">
        <v>93</v>
      </c>
      <c r="D131" s="225" t="s">
        <v>266</v>
      </c>
      <c r="E131" s="226" t="s">
        <v>1254</v>
      </c>
      <c r="F131" s="227" t="s">
        <v>1255</v>
      </c>
      <c r="G131" s="228" t="s">
        <v>269</v>
      </c>
      <c r="H131" s="229">
        <v>308</v>
      </c>
      <c r="I131" s="230"/>
      <c r="J131" s="231">
        <f>ROUND(I131*H131,2)</f>
        <v>0</v>
      </c>
      <c r="K131" s="232"/>
      <c r="L131" s="46"/>
      <c r="M131" s="233" t="s">
        <v>1</v>
      </c>
      <c r="N131" s="234" t="s">
        <v>50</v>
      </c>
      <c r="O131" s="93"/>
      <c r="P131" s="235">
        <f>O131*H131</f>
        <v>0</v>
      </c>
      <c r="Q131" s="235">
        <v>0</v>
      </c>
      <c r="R131" s="235">
        <f>Q131*H131</f>
        <v>0</v>
      </c>
      <c r="S131" s="235">
        <v>0.29499999999999998</v>
      </c>
      <c r="T131" s="236">
        <f>S131*H131</f>
        <v>90.859999999999999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7" t="s">
        <v>270</v>
      </c>
      <c r="AT131" s="237" t="s">
        <v>266</v>
      </c>
      <c r="AU131" s="237" t="s">
        <v>96</v>
      </c>
      <c r="AY131" s="18" t="s">
        <v>264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8" t="s">
        <v>93</v>
      </c>
      <c r="BK131" s="238">
        <f>ROUND(I131*H131,2)</f>
        <v>0</v>
      </c>
      <c r="BL131" s="18" t="s">
        <v>270</v>
      </c>
      <c r="BM131" s="237" t="s">
        <v>1256</v>
      </c>
    </row>
    <row r="132" s="13" customFormat="1">
      <c r="A132" s="13"/>
      <c r="B132" s="239"/>
      <c r="C132" s="240"/>
      <c r="D132" s="241" t="s">
        <v>272</v>
      </c>
      <c r="E132" s="242" t="s">
        <v>1225</v>
      </c>
      <c r="F132" s="243" t="s">
        <v>1257</v>
      </c>
      <c r="G132" s="240"/>
      <c r="H132" s="244">
        <v>77.799999999999997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272</v>
      </c>
      <c r="AU132" s="250" t="s">
        <v>96</v>
      </c>
      <c r="AV132" s="13" t="s">
        <v>96</v>
      </c>
      <c r="AW132" s="13" t="s">
        <v>42</v>
      </c>
      <c r="AX132" s="13" t="s">
        <v>85</v>
      </c>
      <c r="AY132" s="250" t="s">
        <v>264</v>
      </c>
    </row>
    <row r="133" s="14" customFormat="1">
      <c r="A133" s="14"/>
      <c r="B133" s="251"/>
      <c r="C133" s="252"/>
      <c r="D133" s="241" t="s">
        <v>272</v>
      </c>
      <c r="E133" s="253" t="s">
        <v>1019</v>
      </c>
      <c r="F133" s="254" t="s">
        <v>281</v>
      </c>
      <c r="G133" s="252"/>
      <c r="H133" s="255">
        <v>77.799999999999997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272</v>
      </c>
      <c r="AU133" s="261" t="s">
        <v>96</v>
      </c>
      <c r="AV133" s="14" t="s">
        <v>282</v>
      </c>
      <c r="AW133" s="14" t="s">
        <v>42</v>
      </c>
      <c r="AX133" s="14" t="s">
        <v>85</v>
      </c>
      <c r="AY133" s="261" t="s">
        <v>264</v>
      </c>
    </row>
    <row r="134" s="13" customFormat="1">
      <c r="A134" s="13"/>
      <c r="B134" s="239"/>
      <c r="C134" s="240"/>
      <c r="D134" s="241" t="s">
        <v>272</v>
      </c>
      <c r="E134" s="242" t="s">
        <v>1234</v>
      </c>
      <c r="F134" s="243" t="s">
        <v>1258</v>
      </c>
      <c r="G134" s="240"/>
      <c r="H134" s="244">
        <v>12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272</v>
      </c>
      <c r="AU134" s="250" t="s">
        <v>96</v>
      </c>
      <c r="AV134" s="13" t="s">
        <v>96</v>
      </c>
      <c r="AW134" s="13" t="s">
        <v>42</v>
      </c>
      <c r="AX134" s="13" t="s">
        <v>85</v>
      </c>
      <c r="AY134" s="250" t="s">
        <v>264</v>
      </c>
    </row>
    <row r="135" s="14" customFormat="1">
      <c r="A135" s="14"/>
      <c r="B135" s="251"/>
      <c r="C135" s="252"/>
      <c r="D135" s="241" t="s">
        <v>272</v>
      </c>
      <c r="E135" s="253" t="s">
        <v>1021</v>
      </c>
      <c r="F135" s="254" t="s">
        <v>281</v>
      </c>
      <c r="G135" s="252"/>
      <c r="H135" s="255">
        <v>12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272</v>
      </c>
      <c r="AU135" s="261" t="s">
        <v>96</v>
      </c>
      <c r="AV135" s="14" t="s">
        <v>282</v>
      </c>
      <c r="AW135" s="14" t="s">
        <v>42</v>
      </c>
      <c r="AX135" s="14" t="s">
        <v>85</v>
      </c>
      <c r="AY135" s="261" t="s">
        <v>264</v>
      </c>
    </row>
    <row r="136" s="13" customFormat="1">
      <c r="A136" s="13"/>
      <c r="B136" s="239"/>
      <c r="C136" s="240"/>
      <c r="D136" s="241" t="s">
        <v>272</v>
      </c>
      <c r="E136" s="242" t="s">
        <v>1235</v>
      </c>
      <c r="F136" s="243" t="s">
        <v>1259</v>
      </c>
      <c r="G136" s="240"/>
      <c r="H136" s="244">
        <v>109.09999999999999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272</v>
      </c>
      <c r="AU136" s="250" t="s">
        <v>96</v>
      </c>
      <c r="AV136" s="13" t="s">
        <v>96</v>
      </c>
      <c r="AW136" s="13" t="s">
        <v>42</v>
      </c>
      <c r="AX136" s="13" t="s">
        <v>85</v>
      </c>
      <c r="AY136" s="250" t="s">
        <v>264</v>
      </c>
    </row>
    <row r="137" s="14" customFormat="1">
      <c r="A137" s="14"/>
      <c r="B137" s="251"/>
      <c r="C137" s="252"/>
      <c r="D137" s="241" t="s">
        <v>272</v>
      </c>
      <c r="E137" s="253" t="s">
        <v>1024</v>
      </c>
      <c r="F137" s="254" t="s">
        <v>281</v>
      </c>
      <c r="G137" s="252"/>
      <c r="H137" s="255">
        <v>109.09999999999999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272</v>
      </c>
      <c r="AU137" s="261" t="s">
        <v>96</v>
      </c>
      <c r="AV137" s="14" t="s">
        <v>282</v>
      </c>
      <c r="AW137" s="14" t="s">
        <v>42</v>
      </c>
      <c r="AX137" s="14" t="s">
        <v>85</v>
      </c>
      <c r="AY137" s="261" t="s">
        <v>264</v>
      </c>
    </row>
    <row r="138" s="13" customFormat="1">
      <c r="A138" s="13"/>
      <c r="B138" s="239"/>
      <c r="C138" s="240"/>
      <c r="D138" s="241" t="s">
        <v>272</v>
      </c>
      <c r="E138" s="242" t="s">
        <v>1238</v>
      </c>
      <c r="F138" s="243" t="s">
        <v>1260</v>
      </c>
      <c r="G138" s="240"/>
      <c r="H138" s="244">
        <v>16.829000000000001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272</v>
      </c>
      <c r="AU138" s="250" t="s">
        <v>96</v>
      </c>
      <c r="AV138" s="13" t="s">
        <v>96</v>
      </c>
      <c r="AW138" s="13" t="s">
        <v>42</v>
      </c>
      <c r="AX138" s="13" t="s">
        <v>85</v>
      </c>
      <c r="AY138" s="250" t="s">
        <v>264</v>
      </c>
    </row>
    <row r="139" s="14" customFormat="1">
      <c r="A139" s="14"/>
      <c r="B139" s="251"/>
      <c r="C139" s="252"/>
      <c r="D139" s="241" t="s">
        <v>272</v>
      </c>
      <c r="E139" s="253" t="s">
        <v>1064</v>
      </c>
      <c r="F139" s="254" t="s">
        <v>281</v>
      </c>
      <c r="G139" s="252"/>
      <c r="H139" s="255">
        <v>16.829000000000001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272</v>
      </c>
      <c r="AU139" s="261" t="s">
        <v>96</v>
      </c>
      <c r="AV139" s="14" t="s">
        <v>282</v>
      </c>
      <c r="AW139" s="14" t="s">
        <v>42</v>
      </c>
      <c r="AX139" s="14" t="s">
        <v>85</v>
      </c>
      <c r="AY139" s="261" t="s">
        <v>264</v>
      </c>
    </row>
    <row r="140" s="13" customFormat="1">
      <c r="A140" s="13"/>
      <c r="B140" s="239"/>
      <c r="C140" s="240"/>
      <c r="D140" s="241" t="s">
        <v>272</v>
      </c>
      <c r="E140" s="242" t="s">
        <v>1025</v>
      </c>
      <c r="F140" s="243" t="s">
        <v>1065</v>
      </c>
      <c r="G140" s="240"/>
      <c r="H140" s="244">
        <v>1.7529999999999999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272</v>
      </c>
      <c r="AU140" s="250" t="s">
        <v>96</v>
      </c>
      <c r="AV140" s="13" t="s">
        <v>96</v>
      </c>
      <c r="AW140" s="13" t="s">
        <v>42</v>
      </c>
      <c r="AX140" s="13" t="s">
        <v>85</v>
      </c>
      <c r="AY140" s="250" t="s">
        <v>264</v>
      </c>
    </row>
    <row r="141" s="14" customFormat="1">
      <c r="A141" s="14"/>
      <c r="B141" s="251"/>
      <c r="C141" s="252"/>
      <c r="D141" s="241" t="s">
        <v>272</v>
      </c>
      <c r="E141" s="253" t="s">
        <v>1</v>
      </c>
      <c r="F141" s="254" t="s">
        <v>281</v>
      </c>
      <c r="G141" s="252"/>
      <c r="H141" s="255">
        <v>1.7529999999999999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272</v>
      </c>
      <c r="AU141" s="261" t="s">
        <v>96</v>
      </c>
      <c r="AV141" s="14" t="s">
        <v>282</v>
      </c>
      <c r="AW141" s="14" t="s">
        <v>42</v>
      </c>
      <c r="AX141" s="14" t="s">
        <v>85</v>
      </c>
      <c r="AY141" s="261" t="s">
        <v>264</v>
      </c>
    </row>
    <row r="142" s="13" customFormat="1">
      <c r="A142" s="13"/>
      <c r="B142" s="239"/>
      <c r="C142" s="240"/>
      <c r="D142" s="241" t="s">
        <v>272</v>
      </c>
      <c r="E142" s="242" t="s">
        <v>1240</v>
      </c>
      <c r="F142" s="243" t="s">
        <v>1261</v>
      </c>
      <c r="G142" s="240"/>
      <c r="H142" s="244">
        <v>71.840000000000003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272</v>
      </c>
      <c r="AU142" s="250" t="s">
        <v>96</v>
      </c>
      <c r="AV142" s="13" t="s">
        <v>96</v>
      </c>
      <c r="AW142" s="13" t="s">
        <v>42</v>
      </c>
      <c r="AX142" s="13" t="s">
        <v>85</v>
      </c>
      <c r="AY142" s="250" t="s">
        <v>264</v>
      </c>
    </row>
    <row r="143" s="13" customFormat="1">
      <c r="A143" s="13"/>
      <c r="B143" s="239"/>
      <c r="C143" s="240"/>
      <c r="D143" s="241" t="s">
        <v>272</v>
      </c>
      <c r="E143" s="242" t="s">
        <v>1262</v>
      </c>
      <c r="F143" s="243" t="s">
        <v>1263</v>
      </c>
      <c r="G143" s="240"/>
      <c r="H143" s="244">
        <v>488.16000000000002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272</v>
      </c>
      <c r="AU143" s="250" t="s">
        <v>96</v>
      </c>
      <c r="AV143" s="13" t="s">
        <v>96</v>
      </c>
      <c r="AW143" s="13" t="s">
        <v>42</v>
      </c>
      <c r="AX143" s="13" t="s">
        <v>85</v>
      </c>
      <c r="AY143" s="250" t="s">
        <v>264</v>
      </c>
    </row>
    <row r="144" s="14" customFormat="1">
      <c r="A144" s="14"/>
      <c r="B144" s="251"/>
      <c r="C144" s="252"/>
      <c r="D144" s="241" t="s">
        <v>272</v>
      </c>
      <c r="E144" s="253" t="s">
        <v>1242</v>
      </c>
      <c r="F144" s="254" t="s">
        <v>281</v>
      </c>
      <c r="G144" s="252"/>
      <c r="H144" s="255">
        <v>560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272</v>
      </c>
      <c r="AU144" s="261" t="s">
        <v>96</v>
      </c>
      <c r="AV144" s="14" t="s">
        <v>282</v>
      </c>
      <c r="AW144" s="14" t="s">
        <v>42</v>
      </c>
      <c r="AX144" s="14" t="s">
        <v>85</v>
      </c>
      <c r="AY144" s="261" t="s">
        <v>264</v>
      </c>
    </row>
    <row r="145" s="13" customFormat="1">
      <c r="A145" s="13"/>
      <c r="B145" s="239"/>
      <c r="C145" s="240"/>
      <c r="D145" s="241" t="s">
        <v>272</v>
      </c>
      <c r="E145" s="242" t="s">
        <v>1</v>
      </c>
      <c r="F145" s="243" t="s">
        <v>1264</v>
      </c>
      <c r="G145" s="240"/>
      <c r="H145" s="244">
        <v>308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272</v>
      </c>
      <c r="AU145" s="250" t="s">
        <v>96</v>
      </c>
      <c r="AV145" s="13" t="s">
        <v>96</v>
      </c>
      <c r="AW145" s="13" t="s">
        <v>42</v>
      </c>
      <c r="AX145" s="13" t="s">
        <v>85</v>
      </c>
      <c r="AY145" s="250" t="s">
        <v>264</v>
      </c>
    </row>
    <row r="146" s="13" customFormat="1">
      <c r="A146" s="13"/>
      <c r="B146" s="239"/>
      <c r="C146" s="240"/>
      <c r="D146" s="241" t="s">
        <v>272</v>
      </c>
      <c r="E146" s="242" t="s">
        <v>1252</v>
      </c>
      <c r="F146" s="243" t="s">
        <v>1265</v>
      </c>
      <c r="G146" s="240"/>
      <c r="H146" s="244">
        <v>308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272</v>
      </c>
      <c r="AU146" s="250" t="s">
        <v>96</v>
      </c>
      <c r="AV146" s="13" t="s">
        <v>96</v>
      </c>
      <c r="AW146" s="13" t="s">
        <v>42</v>
      </c>
      <c r="AX146" s="13" t="s">
        <v>93</v>
      </c>
      <c r="AY146" s="250" t="s">
        <v>264</v>
      </c>
    </row>
    <row r="147" s="2" customFormat="1" ht="33" customHeight="1">
      <c r="A147" s="40"/>
      <c r="B147" s="41"/>
      <c r="C147" s="225" t="s">
        <v>96</v>
      </c>
      <c r="D147" s="225" t="s">
        <v>266</v>
      </c>
      <c r="E147" s="226" t="s">
        <v>1266</v>
      </c>
      <c r="F147" s="227" t="s">
        <v>1267</v>
      </c>
      <c r="G147" s="228" t="s">
        <v>269</v>
      </c>
      <c r="H147" s="229">
        <v>71.840000000000003</v>
      </c>
      <c r="I147" s="230"/>
      <c r="J147" s="231">
        <f>ROUND(I147*H147,2)</f>
        <v>0</v>
      </c>
      <c r="K147" s="232"/>
      <c r="L147" s="46"/>
      <c r="M147" s="233" t="s">
        <v>1</v>
      </c>
      <c r="N147" s="234" t="s">
        <v>50</v>
      </c>
      <c r="O147" s="93"/>
      <c r="P147" s="235">
        <f>O147*H147</f>
        <v>0</v>
      </c>
      <c r="Q147" s="235">
        <v>0</v>
      </c>
      <c r="R147" s="235">
        <f>Q147*H147</f>
        <v>0</v>
      </c>
      <c r="S147" s="235">
        <v>0.28999999999999998</v>
      </c>
      <c r="T147" s="236">
        <f>S147*H147</f>
        <v>20.833600000000001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7" t="s">
        <v>270</v>
      </c>
      <c r="AT147" s="237" t="s">
        <v>266</v>
      </c>
      <c r="AU147" s="237" t="s">
        <v>96</v>
      </c>
      <c r="AY147" s="18" t="s">
        <v>264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8" t="s">
        <v>93</v>
      </c>
      <c r="BK147" s="238">
        <f>ROUND(I147*H147,2)</f>
        <v>0</v>
      </c>
      <c r="BL147" s="18" t="s">
        <v>270</v>
      </c>
      <c r="BM147" s="237" t="s">
        <v>1268</v>
      </c>
    </row>
    <row r="148" s="13" customFormat="1">
      <c r="A148" s="13"/>
      <c r="B148" s="239"/>
      <c r="C148" s="240"/>
      <c r="D148" s="241" t="s">
        <v>272</v>
      </c>
      <c r="E148" s="242" t="s">
        <v>1244</v>
      </c>
      <c r="F148" s="243" t="s">
        <v>1240</v>
      </c>
      <c r="G148" s="240"/>
      <c r="H148" s="244">
        <v>71.840000000000003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272</v>
      </c>
      <c r="AU148" s="250" t="s">
        <v>96</v>
      </c>
      <c r="AV148" s="13" t="s">
        <v>96</v>
      </c>
      <c r="AW148" s="13" t="s">
        <v>42</v>
      </c>
      <c r="AX148" s="13" t="s">
        <v>93</v>
      </c>
      <c r="AY148" s="250" t="s">
        <v>264</v>
      </c>
    </row>
    <row r="149" s="2" customFormat="1" ht="33" customHeight="1">
      <c r="A149" s="40"/>
      <c r="B149" s="41"/>
      <c r="C149" s="225" t="s">
        <v>282</v>
      </c>
      <c r="D149" s="225" t="s">
        <v>266</v>
      </c>
      <c r="E149" s="226" t="s">
        <v>1269</v>
      </c>
      <c r="F149" s="227" t="s">
        <v>1270</v>
      </c>
      <c r="G149" s="228" t="s">
        <v>269</v>
      </c>
      <c r="H149" s="229">
        <v>71.840000000000003</v>
      </c>
      <c r="I149" s="230"/>
      <c r="J149" s="231">
        <f>ROUND(I149*H149,2)</f>
        <v>0</v>
      </c>
      <c r="K149" s="232"/>
      <c r="L149" s="46"/>
      <c r="M149" s="233" t="s">
        <v>1</v>
      </c>
      <c r="N149" s="234" t="s">
        <v>50</v>
      </c>
      <c r="O149" s="93"/>
      <c r="P149" s="235">
        <f>O149*H149</f>
        <v>0</v>
      </c>
      <c r="Q149" s="235">
        <v>0</v>
      </c>
      <c r="R149" s="235">
        <f>Q149*H149</f>
        <v>0</v>
      </c>
      <c r="S149" s="235">
        <v>0.625</v>
      </c>
      <c r="T149" s="236">
        <f>S149*H149</f>
        <v>44.900000000000006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7" t="s">
        <v>270</v>
      </c>
      <c r="AT149" s="237" t="s">
        <v>266</v>
      </c>
      <c r="AU149" s="237" t="s">
        <v>96</v>
      </c>
      <c r="AY149" s="18" t="s">
        <v>264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8" t="s">
        <v>93</v>
      </c>
      <c r="BK149" s="238">
        <f>ROUND(I149*H149,2)</f>
        <v>0</v>
      </c>
      <c r="BL149" s="18" t="s">
        <v>270</v>
      </c>
      <c r="BM149" s="237" t="s">
        <v>1271</v>
      </c>
    </row>
    <row r="150" s="13" customFormat="1">
      <c r="A150" s="13"/>
      <c r="B150" s="239"/>
      <c r="C150" s="240"/>
      <c r="D150" s="241" t="s">
        <v>272</v>
      </c>
      <c r="E150" s="242" t="s">
        <v>1</v>
      </c>
      <c r="F150" s="243" t="s">
        <v>1244</v>
      </c>
      <c r="G150" s="240"/>
      <c r="H150" s="244">
        <v>71.840000000000003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272</v>
      </c>
      <c r="AU150" s="250" t="s">
        <v>96</v>
      </c>
      <c r="AV150" s="13" t="s">
        <v>96</v>
      </c>
      <c r="AW150" s="13" t="s">
        <v>42</v>
      </c>
      <c r="AX150" s="13" t="s">
        <v>93</v>
      </c>
      <c r="AY150" s="250" t="s">
        <v>264</v>
      </c>
    </row>
    <row r="151" s="2" customFormat="1" ht="24.15" customHeight="1">
      <c r="A151" s="40"/>
      <c r="B151" s="41"/>
      <c r="C151" s="225" t="s">
        <v>270</v>
      </c>
      <c r="D151" s="225" t="s">
        <v>266</v>
      </c>
      <c r="E151" s="226" t="s">
        <v>316</v>
      </c>
      <c r="F151" s="227" t="s">
        <v>317</v>
      </c>
      <c r="G151" s="228" t="s">
        <v>318</v>
      </c>
      <c r="H151" s="229">
        <v>51.866999999999997</v>
      </c>
      <c r="I151" s="230"/>
      <c r="J151" s="231">
        <f>ROUND(I151*H151,2)</f>
        <v>0</v>
      </c>
      <c r="K151" s="232"/>
      <c r="L151" s="46"/>
      <c r="M151" s="233" t="s">
        <v>1</v>
      </c>
      <c r="N151" s="234" t="s">
        <v>50</v>
      </c>
      <c r="O151" s="93"/>
      <c r="P151" s="235">
        <f>O151*H151</f>
        <v>0</v>
      </c>
      <c r="Q151" s="235">
        <v>3.0000000000000001E-05</v>
      </c>
      <c r="R151" s="235">
        <f>Q151*H151</f>
        <v>0.00155601</v>
      </c>
      <c r="S151" s="235">
        <v>0</v>
      </c>
      <c r="T151" s="23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7" t="s">
        <v>270</v>
      </c>
      <c r="AT151" s="237" t="s">
        <v>266</v>
      </c>
      <c r="AU151" s="237" t="s">
        <v>96</v>
      </c>
      <c r="AY151" s="18" t="s">
        <v>264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8" t="s">
        <v>93</v>
      </c>
      <c r="BK151" s="238">
        <f>ROUND(I151*H151,2)</f>
        <v>0</v>
      </c>
      <c r="BL151" s="18" t="s">
        <v>270</v>
      </c>
      <c r="BM151" s="237" t="s">
        <v>1272</v>
      </c>
    </row>
    <row r="152" s="13" customFormat="1">
      <c r="A152" s="13"/>
      <c r="B152" s="239"/>
      <c r="C152" s="240"/>
      <c r="D152" s="241" t="s">
        <v>272</v>
      </c>
      <c r="E152" s="242" t="s">
        <v>1</v>
      </c>
      <c r="F152" s="243" t="s">
        <v>1077</v>
      </c>
      <c r="G152" s="240"/>
      <c r="H152" s="244">
        <v>51.866999999999997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272</v>
      </c>
      <c r="AU152" s="250" t="s">
        <v>96</v>
      </c>
      <c r="AV152" s="13" t="s">
        <v>96</v>
      </c>
      <c r="AW152" s="13" t="s">
        <v>42</v>
      </c>
      <c r="AX152" s="13" t="s">
        <v>93</v>
      </c>
      <c r="AY152" s="250" t="s">
        <v>264</v>
      </c>
    </row>
    <row r="153" s="2" customFormat="1" ht="24.15" customHeight="1">
      <c r="A153" s="40"/>
      <c r="B153" s="41"/>
      <c r="C153" s="225" t="s">
        <v>305</v>
      </c>
      <c r="D153" s="225" t="s">
        <v>266</v>
      </c>
      <c r="E153" s="226" t="s">
        <v>322</v>
      </c>
      <c r="F153" s="227" t="s">
        <v>323</v>
      </c>
      <c r="G153" s="228" t="s">
        <v>324</v>
      </c>
      <c r="H153" s="229">
        <v>6.4829999999999997</v>
      </c>
      <c r="I153" s="230"/>
      <c r="J153" s="231">
        <f>ROUND(I153*H153,2)</f>
        <v>0</v>
      </c>
      <c r="K153" s="232"/>
      <c r="L153" s="46"/>
      <c r="M153" s="233" t="s">
        <v>1</v>
      </c>
      <c r="N153" s="234" t="s">
        <v>50</v>
      </c>
      <c r="O153" s="93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7" t="s">
        <v>270</v>
      </c>
      <c r="AT153" s="237" t="s">
        <v>266</v>
      </c>
      <c r="AU153" s="237" t="s">
        <v>96</v>
      </c>
      <c r="AY153" s="18" t="s">
        <v>264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8" t="s">
        <v>93</v>
      </c>
      <c r="BK153" s="238">
        <f>ROUND(I153*H153,2)</f>
        <v>0</v>
      </c>
      <c r="BL153" s="18" t="s">
        <v>270</v>
      </c>
      <c r="BM153" s="237" t="s">
        <v>1273</v>
      </c>
    </row>
    <row r="154" s="13" customFormat="1">
      <c r="A154" s="13"/>
      <c r="B154" s="239"/>
      <c r="C154" s="240"/>
      <c r="D154" s="241" t="s">
        <v>272</v>
      </c>
      <c r="E154" s="242" t="s">
        <v>1</v>
      </c>
      <c r="F154" s="243" t="s">
        <v>1079</v>
      </c>
      <c r="G154" s="240"/>
      <c r="H154" s="244">
        <v>6.4829999999999997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272</v>
      </c>
      <c r="AU154" s="250" t="s">
        <v>96</v>
      </c>
      <c r="AV154" s="13" t="s">
        <v>96</v>
      </c>
      <c r="AW154" s="13" t="s">
        <v>42</v>
      </c>
      <c r="AX154" s="13" t="s">
        <v>93</v>
      </c>
      <c r="AY154" s="250" t="s">
        <v>264</v>
      </c>
    </row>
    <row r="155" s="2" customFormat="1" ht="16.5" customHeight="1">
      <c r="A155" s="40"/>
      <c r="B155" s="41"/>
      <c r="C155" s="225" t="s">
        <v>311</v>
      </c>
      <c r="D155" s="225" t="s">
        <v>266</v>
      </c>
      <c r="E155" s="226" t="s">
        <v>328</v>
      </c>
      <c r="F155" s="227" t="s">
        <v>329</v>
      </c>
      <c r="G155" s="228" t="s">
        <v>308</v>
      </c>
      <c r="H155" s="229">
        <v>7.2000000000000002</v>
      </c>
      <c r="I155" s="230"/>
      <c r="J155" s="231">
        <f>ROUND(I155*H155,2)</f>
        <v>0</v>
      </c>
      <c r="K155" s="232"/>
      <c r="L155" s="46"/>
      <c r="M155" s="233" t="s">
        <v>1</v>
      </c>
      <c r="N155" s="234" t="s">
        <v>50</v>
      </c>
      <c r="O155" s="93"/>
      <c r="P155" s="235">
        <f>O155*H155</f>
        <v>0</v>
      </c>
      <c r="Q155" s="235">
        <v>0.036900000000000002</v>
      </c>
      <c r="R155" s="235">
        <f>Q155*H155</f>
        <v>0.26568000000000003</v>
      </c>
      <c r="S155" s="235">
        <v>0</v>
      </c>
      <c r="T155" s="23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7" t="s">
        <v>270</v>
      </c>
      <c r="AT155" s="237" t="s">
        <v>266</v>
      </c>
      <c r="AU155" s="237" t="s">
        <v>96</v>
      </c>
      <c r="AY155" s="18" t="s">
        <v>264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93</v>
      </c>
      <c r="BK155" s="238">
        <f>ROUND(I155*H155,2)</f>
        <v>0</v>
      </c>
      <c r="BL155" s="18" t="s">
        <v>270</v>
      </c>
      <c r="BM155" s="237" t="s">
        <v>1274</v>
      </c>
    </row>
    <row r="156" s="13" customFormat="1">
      <c r="A156" s="13"/>
      <c r="B156" s="239"/>
      <c r="C156" s="240"/>
      <c r="D156" s="241" t="s">
        <v>272</v>
      </c>
      <c r="E156" s="242" t="s">
        <v>168</v>
      </c>
      <c r="F156" s="243" t="s">
        <v>1275</v>
      </c>
      <c r="G156" s="240"/>
      <c r="H156" s="244">
        <v>7.2000000000000002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272</v>
      </c>
      <c r="AU156" s="250" t="s">
        <v>96</v>
      </c>
      <c r="AV156" s="13" t="s">
        <v>96</v>
      </c>
      <c r="AW156" s="13" t="s">
        <v>42</v>
      </c>
      <c r="AX156" s="13" t="s">
        <v>93</v>
      </c>
      <c r="AY156" s="250" t="s">
        <v>264</v>
      </c>
    </row>
    <row r="157" s="2" customFormat="1" ht="24.15" customHeight="1">
      <c r="A157" s="40"/>
      <c r="B157" s="41"/>
      <c r="C157" s="225" t="s">
        <v>315</v>
      </c>
      <c r="D157" s="225" t="s">
        <v>266</v>
      </c>
      <c r="E157" s="226" t="s">
        <v>333</v>
      </c>
      <c r="F157" s="227" t="s">
        <v>334</v>
      </c>
      <c r="G157" s="228" t="s">
        <v>308</v>
      </c>
      <c r="H157" s="229">
        <v>0.80000000000000004</v>
      </c>
      <c r="I157" s="230"/>
      <c r="J157" s="231">
        <f>ROUND(I157*H157,2)</f>
        <v>0</v>
      </c>
      <c r="K157" s="232"/>
      <c r="L157" s="46"/>
      <c r="M157" s="233" t="s">
        <v>1</v>
      </c>
      <c r="N157" s="234" t="s">
        <v>50</v>
      </c>
      <c r="O157" s="93"/>
      <c r="P157" s="235">
        <f>O157*H157</f>
        <v>0</v>
      </c>
      <c r="Q157" s="235">
        <v>0.036900000000000002</v>
      </c>
      <c r="R157" s="235">
        <f>Q157*H157</f>
        <v>0.029520000000000005</v>
      </c>
      <c r="S157" s="235">
        <v>0</v>
      </c>
      <c r="T157" s="23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7" t="s">
        <v>270</v>
      </c>
      <c r="AT157" s="237" t="s">
        <v>266</v>
      </c>
      <c r="AU157" s="237" t="s">
        <v>96</v>
      </c>
      <c r="AY157" s="18" t="s">
        <v>264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8" t="s">
        <v>93</v>
      </c>
      <c r="BK157" s="238">
        <f>ROUND(I157*H157,2)</f>
        <v>0</v>
      </c>
      <c r="BL157" s="18" t="s">
        <v>270</v>
      </c>
      <c r="BM157" s="237" t="s">
        <v>1276</v>
      </c>
    </row>
    <row r="158" s="13" customFormat="1">
      <c r="A158" s="13"/>
      <c r="B158" s="239"/>
      <c r="C158" s="240"/>
      <c r="D158" s="241" t="s">
        <v>272</v>
      </c>
      <c r="E158" s="242" t="s">
        <v>170</v>
      </c>
      <c r="F158" s="243" t="s">
        <v>1277</v>
      </c>
      <c r="G158" s="240"/>
      <c r="H158" s="244">
        <v>0.80000000000000004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272</v>
      </c>
      <c r="AU158" s="250" t="s">
        <v>96</v>
      </c>
      <c r="AV158" s="13" t="s">
        <v>96</v>
      </c>
      <c r="AW158" s="13" t="s">
        <v>42</v>
      </c>
      <c r="AX158" s="13" t="s">
        <v>93</v>
      </c>
      <c r="AY158" s="250" t="s">
        <v>264</v>
      </c>
    </row>
    <row r="159" s="2" customFormat="1" ht="33" customHeight="1">
      <c r="A159" s="40"/>
      <c r="B159" s="41"/>
      <c r="C159" s="225" t="s">
        <v>321</v>
      </c>
      <c r="D159" s="225" t="s">
        <v>266</v>
      </c>
      <c r="E159" s="226" t="s">
        <v>1278</v>
      </c>
      <c r="F159" s="227" t="s">
        <v>1279</v>
      </c>
      <c r="G159" s="228" t="s">
        <v>348</v>
      </c>
      <c r="H159" s="229">
        <v>41.412999999999997</v>
      </c>
      <c r="I159" s="230"/>
      <c r="J159" s="231">
        <f>ROUND(I159*H159,2)</f>
        <v>0</v>
      </c>
      <c r="K159" s="232"/>
      <c r="L159" s="46"/>
      <c r="M159" s="233" t="s">
        <v>1</v>
      </c>
      <c r="N159" s="234" t="s">
        <v>50</v>
      </c>
      <c r="O159" s="93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7" t="s">
        <v>270</v>
      </c>
      <c r="AT159" s="237" t="s">
        <v>266</v>
      </c>
      <c r="AU159" s="237" t="s">
        <v>96</v>
      </c>
      <c r="AY159" s="18" t="s">
        <v>264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93</v>
      </c>
      <c r="BK159" s="238">
        <f>ROUND(I159*H159,2)</f>
        <v>0</v>
      </c>
      <c r="BL159" s="18" t="s">
        <v>270</v>
      </c>
      <c r="BM159" s="237" t="s">
        <v>1280</v>
      </c>
    </row>
    <row r="160" s="13" customFormat="1">
      <c r="A160" s="13"/>
      <c r="B160" s="239"/>
      <c r="C160" s="240"/>
      <c r="D160" s="241" t="s">
        <v>272</v>
      </c>
      <c r="E160" s="242" t="s">
        <v>1281</v>
      </c>
      <c r="F160" s="243" t="s">
        <v>1282</v>
      </c>
      <c r="G160" s="240"/>
      <c r="H160" s="244">
        <v>82.825000000000003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272</v>
      </c>
      <c r="AU160" s="250" t="s">
        <v>96</v>
      </c>
      <c r="AV160" s="13" t="s">
        <v>96</v>
      </c>
      <c r="AW160" s="13" t="s">
        <v>42</v>
      </c>
      <c r="AX160" s="13" t="s">
        <v>85</v>
      </c>
      <c r="AY160" s="250" t="s">
        <v>264</v>
      </c>
    </row>
    <row r="161" s="14" customFormat="1">
      <c r="A161" s="14"/>
      <c r="B161" s="251"/>
      <c r="C161" s="252"/>
      <c r="D161" s="241" t="s">
        <v>272</v>
      </c>
      <c r="E161" s="253" t="s">
        <v>176</v>
      </c>
      <c r="F161" s="254" t="s">
        <v>281</v>
      </c>
      <c r="G161" s="252"/>
      <c r="H161" s="255">
        <v>82.825000000000003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272</v>
      </c>
      <c r="AU161" s="261" t="s">
        <v>96</v>
      </c>
      <c r="AV161" s="14" t="s">
        <v>282</v>
      </c>
      <c r="AW161" s="14" t="s">
        <v>42</v>
      </c>
      <c r="AX161" s="14" t="s">
        <v>85</v>
      </c>
      <c r="AY161" s="261" t="s">
        <v>264</v>
      </c>
    </row>
    <row r="162" s="13" customFormat="1">
      <c r="A162" s="13"/>
      <c r="B162" s="239"/>
      <c r="C162" s="240"/>
      <c r="D162" s="241" t="s">
        <v>272</v>
      </c>
      <c r="E162" s="242" t="s">
        <v>178</v>
      </c>
      <c r="F162" s="243" t="s">
        <v>1087</v>
      </c>
      <c r="G162" s="240"/>
      <c r="H162" s="244">
        <v>0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272</v>
      </c>
      <c r="AU162" s="250" t="s">
        <v>96</v>
      </c>
      <c r="AV162" s="13" t="s">
        <v>96</v>
      </c>
      <c r="AW162" s="13" t="s">
        <v>42</v>
      </c>
      <c r="AX162" s="13" t="s">
        <v>85</v>
      </c>
      <c r="AY162" s="250" t="s">
        <v>264</v>
      </c>
    </row>
    <row r="163" s="13" customFormat="1">
      <c r="A163" s="13"/>
      <c r="B163" s="239"/>
      <c r="C163" s="240"/>
      <c r="D163" s="241" t="s">
        <v>272</v>
      </c>
      <c r="E163" s="242" t="s">
        <v>180</v>
      </c>
      <c r="F163" s="243" t="s">
        <v>357</v>
      </c>
      <c r="G163" s="240"/>
      <c r="H163" s="244">
        <v>82.825000000000003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272</v>
      </c>
      <c r="AU163" s="250" t="s">
        <v>96</v>
      </c>
      <c r="AV163" s="13" t="s">
        <v>96</v>
      </c>
      <c r="AW163" s="13" t="s">
        <v>42</v>
      </c>
      <c r="AX163" s="13" t="s">
        <v>85</v>
      </c>
      <c r="AY163" s="250" t="s">
        <v>264</v>
      </c>
    </row>
    <row r="164" s="13" customFormat="1">
      <c r="A164" s="13"/>
      <c r="B164" s="239"/>
      <c r="C164" s="240"/>
      <c r="D164" s="241" t="s">
        <v>272</v>
      </c>
      <c r="E164" s="242" t="s">
        <v>182</v>
      </c>
      <c r="F164" s="243" t="s">
        <v>358</v>
      </c>
      <c r="G164" s="240"/>
      <c r="H164" s="244">
        <v>41.412999999999997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272</v>
      </c>
      <c r="AU164" s="250" t="s">
        <v>96</v>
      </c>
      <c r="AV164" s="13" t="s">
        <v>96</v>
      </c>
      <c r="AW164" s="13" t="s">
        <v>42</v>
      </c>
      <c r="AX164" s="13" t="s">
        <v>93</v>
      </c>
      <c r="AY164" s="250" t="s">
        <v>264</v>
      </c>
    </row>
    <row r="165" s="2" customFormat="1" ht="33" customHeight="1">
      <c r="A165" s="40"/>
      <c r="B165" s="41"/>
      <c r="C165" s="225" t="s">
        <v>327</v>
      </c>
      <c r="D165" s="225" t="s">
        <v>266</v>
      </c>
      <c r="E165" s="226" t="s">
        <v>1283</v>
      </c>
      <c r="F165" s="227" t="s">
        <v>1284</v>
      </c>
      <c r="G165" s="228" t="s">
        <v>348</v>
      </c>
      <c r="H165" s="229">
        <v>41.412999999999997</v>
      </c>
      <c r="I165" s="230"/>
      <c r="J165" s="231">
        <f>ROUND(I165*H165,2)</f>
        <v>0</v>
      </c>
      <c r="K165" s="232"/>
      <c r="L165" s="46"/>
      <c r="M165" s="233" t="s">
        <v>1</v>
      </c>
      <c r="N165" s="234" t="s">
        <v>50</v>
      </c>
      <c r="O165" s="93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7" t="s">
        <v>270</v>
      </c>
      <c r="AT165" s="237" t="s">
        <v>266</v>
      </c>
      <c r="AU165" s="237" t="s">
        <v>96</v>
      </c>
      <c r="AY165" s="18" t="s">
        <v>264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8" t="s">
        <v>93</v>
      </c>
      <c r="BK165" s="238">
        <f>ROUND(I165*H165,2)</f>
        <v>0</v>
      </c>
      <c r="BL165" s="18" t="s">
        <v>270</v>
      </c>
      <c r="BM165" s="237" t="s">
        <v>1285</v>
      </c>
    </row>
    <row r="166" s="13" customFormat="1">
      <c r="A166" s="13"/>
      <c r="B166" s="239"/>
      <c r="C166" s="240"/>
      <c r="D166" s="241" t="s">
        <v>272</v>
      </c>
      <c r="E166" s="242" t="s">
        <v>184</v>
      </c>
      <c r="F166" s="243" t="s">
        <v>358</v>
      </c>
      <c r="G166" s="240"/>
      <c r="H166" s="244">
        <v>41.412999999999997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272</v>
      </c>
      <c r="AU166" s="250" t="s">
        <v>96</v>
      </c>
      <c r="AV166" s="13" t="s">
        <v>96</v>
      </c>
      <c r="AW166" s="13" t="s">
        <v>42</v>
      </c>
      <c r="AX166" s="13" t="s">
        <v>93</v>
      </c>
      <c r="AY166" s="250" t="s">
        <v>264</v>
      </c>
    </row>
    <row r="167" s="2" customFormat="1" ht="24.15" customHeight="1">
      <c r="A167" s="40"/>
      <c r="B167" s="41"/>
      <c r="C167" s="225" t="s">
        <v>332</v>
      </c>
      <c r="D167" s="225" t="s">
        <v>266</v>
      </c>
      <c r="E167" s="226" t="s">
        <v>364</v>
      </c>
      <c r="F167" s="227" t="s">
        <v>365</v>
      </c>
      <c r="G167" s="228" t="s">
        <v>348</v>
      </c>
      <c r="H167" s="229">
        <v>11.445</v>
      </c>
      <c r="I167" s="230"/>
      <c r="J167" s="231">
        <f>ROUND(I167*H167,2)</f>
        <v>0</v>
      </c>
      <c r="K167" s="232"/>
      <c r="L167" s="46"/>
      <c r="M167" s="233" t="s">
        <v>1</v>
      </c>
      <c r="N167" s="234" t="s">
        <v>50</v>
      </c>
      <c r="O167" s="93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7" t="s">
        <v>270</v>
      </c>
      <c r="AT167" s="237" t="s">
        <v>266</v>
      </c>
      <c r="AU167" s="237" t="s">
        <v>96</v>
      </c>
      <c r="AY167" s="18" t="s">
        <v>264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8" t="s">
        <v>93</v>
      </c>
      <c r="BK167" s="238">
        <f>ROUND(I167*H167,2)</f>
        <v>0</v>
      </c>
      <c r="BL167" s="18" t="s">
        <v>270</v>
      </c>
      <c r="BM167" s="237" t="s">
        <v>1286</v>
      </c>
    </row>
    <row r="168" s="13" customFormat="1">
      <c r="A168" s="13"/>
      <c r="B168" s="239"/>
      <c r="C168" s="240"/>
      <c r="D168" s="241" t="s">
        <v>272</v>
      </c>
      <c r="E168" s="242" t="s">
        <v>1</v>
      </c>
      <c r="F168" s="243" t="s">
        <v>367</v>
      </c>
      <c r="G168" s="240"/>
      <c r="H168" s="244">
        <v>8.6400000000000006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272</v>
      </c>
      <c r="AU168" s="250" t="s">
        <v>96</v>
      </c>
      <c r="AV168" s="13" t="s">
        <v>96</v>
      </c>
      <c r="AW168" s="13" t="s">
        <v>42</v>
      </c>
      <c r="AX168" s="13" t="s">
        <v>85</v>
      </c>
      <c r="AY168" s="250" t="s">
        <v>264</v>
      </c>
    </row>
    <row r="169" s="13" customFormat="1">
      <c r="A169" s="13"/>
      <c r="B169" s="239"/>
      <c r="C169" s="240"/>
      <c r="D169" s="241" t="s">
        <v>272</v>
      </c>
      <c r="E169" s="242" t="s">
        <v>1</v>
      </c>
      <c r="F169" s="243" t="s">
        <v>1090</v>
      </c>
      <c r="G169" s="240"/>
      <c r="H169" s="244">
        <v>2.8050000000000002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272</v>
      </c>
      <c r="AU169" s="250" t="s">
        <v>96</v>
      </c>
      <c r="AV169" s="13" t="s">
        <v>96</v>
      </c>
      <c r="AW169" s="13" t="s">
        <v>42</v>
      </c>
      <c r="AX169" s="13" t="s">
        <v>85</v>
      </c>
      <c r="AY169" s="250" t="s">
        <v>264</v>
      </c>
    </row>
    <row r="170" s="15" customFormat="1">
      <c r="A170" s="15"/>
      <c r="B170" s="262"/>
      <c r="C170" s="263"/>
      <c r="D170" s="241" t="s">
        <v>272</v>
      </c>
      <c r="E170" s="264" t="s">
        <v>1</v>
      </c>
      <c r="F170" s="265" t="s">
        <v>344</v>
      </c>
      <c r="G170" s="263"/>
      <c r="H170" s="266">
        <v>11.445</v>
      </c>
      <c r="I170" s="267"/>
      <c r="J170" s="263"/>
      <c r="K170" s="263"/>
      <c r="L170" s="268"/>
      <c r="M170" s="269"/>
      <c r="N170" s="270"/>
      <c r="O170" s="270"/>
      <c r="P170" s="270"/>
      <c r="Q170" s="270"/>
      <c r="R170" s="270"/>
      <c r="S170" s="270"/>
      <c r="T170" s="27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2" t="s">
        <v>272</v>
      </c>
      <c r="AU170" s="272" t="s">
        <v>96</v>
      </c>
      <c r="AV170" s="15" t="s">
        <v>270</v>
      </c>
      <c r="AW170" s="15" t="s">
        <v>42</v>
      </c>
      <c r="AX170" s="15" t="s">
        <v>93</v>
      </c>
      <c r="AY170" s="272" t="s">
        <v>264</v>
      </c>
    </row>
    <row r="171" s="2" customFormat="1" ht="21.75" customHeight="1">
      <c r="A171" s="40"/>
      <c r="B171" s="41"/>
      <c r="C171" s="225" t="s">
        <v>337</v>
      </c>
      <c r="D171" s="225" t="s">
        <v>266</v>
      </c>
      <c r="E171" s="226" t="s">
        <v>369</v>
      </c>
      <c r="F171" s="227" t="s">
        <v>370</v>
      </c>
      <c r="G171" s="228" t="s">
        <v>269</v>
      </c>
      <c r="H171" s="229">
        <v>314.839</v>
      </c>
      <c r="I171" s="230"/>
      <c r="J171" s="231">
        <f>ROUND(I171*H171,2)</f>
        <v>0</v>
      </c>
      <c r="K171" s="232"/>
      <c r="L171" s="46"/>
      <c r="M171" s="233" t="s">
        <v>1</v>
      </c>
      <c r="N171" s="234" t="s">
        <v>50</v>
      </c>
      <c r="O171" s="93"/>
      <c r="P171" s="235">
        <f>O171*H171</f>
        <v>0</v>
      </c>
      <c r="Q171" s="235">
        <v>0.00058</v>
      </c>
      <c r="R171" s="235">
        <f>Q171*H171</f>
        <v>0.18260662</v>
      </c>
      <c r="S171" s="235">
        <v>0</v>
      </c>
      <c r="T171" s="23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7" t="s">
        <v>270</v>
      </c>
      <c r="AT171" s="237" t="s">
        <v>266</v>
      </c>
      <c r="AU171" s="237" t="s">
        <v>96</v>
      </c>
      <c r="AY171" s="18" t="s">
        <v>264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8" t="s">
        <v>93</v>
      </c>
      <c r="BK171" s="238">
        <f>ROUND(I171*H171,2)</f>
        <v>0</v>
      </c>
      <c r="BL171" s="18" t="s">
        <v>270</v>
      </c>
      <c r="BM171" s="237" t="s">
        <v>1287</v>
      </c>
    </row>
    <row r="172" s="13" customFormat="1">
      <c r="A172" s="13"/>
      <c r="B172" s="239"/>
      <c r="C172" s="240"/>
      <c r="D172" s="241" t="s">
        <v>272</v>
      </c>
      <c r="E172" s="242" t="s">
        <v>185</v>
      </c>
      <c r="F172" s="243" t="s">
        <v>1092</v>
      </c>
      <c r="G172" s="240"/>
      <c r="H172" s="244">
        <v>314.839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272</v>
      </c>
      <c r="AU172" s="250" t="s">
        <v>96</v>
      </c>
      <c r="AV172" s="13" t="s">
        <v>96</v>
      </c>
      <c r="AW172" s="13" t="s">
        <v>42</v>
      </c>
      <c r="AX172" s="13" t="s">
        <v>93</v>
      </c>
      <c r="AY172" s="250" t="s">
        <v>264</v>
      </c>
    </row>
    <row r="173" s="2" customFormat="1" ht="21.75" customHeight="1">
      <c r="A173" s="40"/>
      <c r="B173" s="41"/>
      <c r="C173" s="225" t="s">
        <v>345</v>
      </c>
      <c r="D173" s="225" t="s">
        <v>266</v>
      </c>
      <c r="E173" s="226" t="s">
        <v>374</v>
      </c>
      <c r="F173" s="227" t="s">
        <v>375</v>
      </c>
      <c r="G173" s="228" t="s">
        <v>269</v>
      </c>
      <c r="H173" s="229">
        <v>314.839</v>
      </c>
      <c r="I173" s="230"/>
      <c r="J173" s="231">
        <f>ROUND(I173*H173,2)</f>
        <v>0</v>
      </c>
      <c r="K173" s="232"/>
      <c r="L173" s="46"/>
      <c r="M173" s="233" t="s">
        <v>1</v>
      </c>
      <c r="N173" s="234" t="s">
        <v>50</v>
      </c>
      <c r="O173" s="93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7" t="s">
        <v>270</v>
      </c>
      <c r="AT173" s="237" t="s">
        <v>266</v>
      </c>
      <c r="AU173" s="237" t="s">
        <v>96</v>
      </c>
      <c r="AY173" s="18" t="s">
        <v>264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8" t="s">
        <v>93</v>
      </c>
      <c r="BK173" s="238">
        <f>ROUND(I173*H173,2)</f>
        <v>0</v>
      </c>
      <c r="BL173" s="18" t="s">
        <v>270</v>
      </c>
      <c r="BM173" s="237" t="s">
        <v>1288</v>
      </c>
    </row>
    <row r="174" s="13" customFormat="1">
      <c r="A174" s="13"/>
      <c r="B174" s="239"/>
      <c r="C174" s="240"/>
      <c r="D174" s="241" t="s">
        <v>272</v>
      </c>
      <c r="E174" s="242" t="s">
        <v>1</v>
      </c>
      <c r="F174" s="243" t="s">
        <v>185</v>
      </c>
      <c r="G174" s="240"/>
      <c r="H174" s="244">
        <v>314.839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272</v>
      </c>
      <c r="AU174" s="250" t="s">
        <v>96</v>
      </c>
      <c r="AV174" s="13" t="s">
        <v>96</v>
      </c>
      <c r="AW174" s="13" t="s">
        <v>42</v>
      </c>
      <c r="AX174" s="13" t="s">
        <v>93</v>
      </c>
      <c r="AY174" s="250" t="s">
        <v>264</v>
      </c>
    </row>
    <row r="175" s="2" customFormat="1" ht="37.8" customHeight="1">
      <c r="A175" s="40"/>
      <c r="B175" s="41"/>
      <c r="C175" s="225" t="s">
        <v>359</v>
      </c>
      <c r="D175" s="225" t="s">
        <v>266</v>
      </c>
      <c r="E175" s="226" t="s">
        <v>388</v>
      </c>
      <c r="F175" s="227" t="s">
        <v>389</v>
      </c>
      <c r="G175" s="228" t="s">
        <v>348</v>
      </c>
      <c r="H175" s="229">
        <v>41.412999999999997</v>
      </c>
      <c r="I175" s="230"/>
      <c r="J175" s="231">
        <f>ROUND(I175*H175,2)</f>
        <v>0</v>
      </c>
      <c r="K175" s="232"/>
      <c r="L175" s="46"/>
      <c r="M175" s="233" t="s">
        <v>1</v>
      </c>
      <c r="N175" s="234" t="s">
        <v>50</v>
      </c>
      <c r="O175" s="93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7" t="s">
        <v>270</v>
      </c>
      <c r="AT175" s="237" t="s">
        <v>266</v>
      </c>
      <c r="AU175" s="237" t="s">
        <v>96</v>
      </c>
      <c r="AY175" s="18" t="s">
        <v>264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8" t="s">
        <v>93</v>
      </c>
      <c r="BK175" s="238">
        <f>ROUND(I175*H175,2)</f>
        <v>0</v>
      </c>
      <c r="BL175" s="18" t="s">
        <v>270</v>
      </c>
      <c r="BM175" s="237" t="s">
        <v>1289</v>
      </c>
    </row>
    <row r="176" s="16" customFormat="1">
      <c r="A176" s="16"/>
      <c r="B176" s="273"/>
      <c r="C176" s="274"/>
      <c r="D176" s="241" t="s">
        <v>272</v>
      </c>
      <c r="E176" s="275" t="s">
        <v>1</v>
      </c>
      <c r="F176" s="276" t="s">
        <v>391</v>
      </c>
      <c r="G176" s="274"/>
      <c r="H176" s="275" t="s">
        <v>1</v>
      </c>
      <c r="I176" s="277"/>
      <c r="J176" s="274"/>
      <c r="K176" s="274"/>
      <c r="L176" s="278"/>
      <c r="M176" s="279"/>
      <c r="N176" s="280"/>
      <c r="O176" s="280"/>
      <c r="P176" s="280"/>
      <c r="Q176" s="280"/>
      <c r="R176" s="280"/>
      <c r="S176" s="280"/>
      <c r="T176" s="281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2" t="s">
        <v>272</v>
      </c>
      <c r="AU176" s="282" t="s">
        <v>96</v>
      </c>
      <c r="AV176" s="16" t="s">
        <v>93</v>
      </c>
      <c r="AW176" s="16" t="s">
        <v>42</v>
      </c>
      <c r="AX176" s="16" t="s">
        <v>85</v>
      </c>
      <c r="AY176" s="282" t="s">
        <v>264</v>
      </c>
    </row>
    <row r="177" s="13" customFormat="1">
      <c r="A177" s="13"/>
      <c r="B177" s="239"/>
      <c r="C177" s="240"/>
      <c r="D177" s="241" t="s">
        <v>272</v>
      </c>
      <c r="E177" s="242" t="s">
        <v>187</v>
      </c>
      <c r="F177" s="243" t="s">
        <v>1099</v>
      </c>
      <c r="G177" s="240"/>
      <c r="H177" s="244">
        <v>35.362000000000002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272</v>
      </c>
      <c r="AU177" s="250" t="s">
        <v>96</v>
      </c>
      <c r="AV177" s="13" t="s">
        <v>96</v>
      </c>
      <c r="AW177" s="13" t="s">
        <v>42</v>
      </c>
      <c r="AX177" s="13" t="s">
        <v>85</v>
      </c>
      <c r="AY177" s="250" t="s">
        <v>264</v>
      </c>
    </row>
    <row r="178" s="13" customFormat="1">
      <c r="A178" s="13"/>
      <c r="B178" s="239"/>
      <c r="C178" s="240"/>
      <c r="D178" s="241" t="s">
        <v>272</v>
      </c>
      <c r="E178" s="242" t="s">
        <v>189</v>
      </c>
      <c r="F178" s="243" t="s">
        <v>1100</v>
      </c>
      <c r="G178" s="240"/>
      <c r="H178" s="244">
        <v>0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272</v>
      </c>
      <c r="AU178" s="250" t="s">
        <v>96</v>
      </c>
      <c r="AV178" s="13" t="s">
        <v>96</v>
      </c>
      <c r="AW178" s="13" t="s">
        <v>42</v>
      </c>
      <c r="AX178" s="13" t="s">
        <v>85</v>
      </c>
      <c r="AY178" s="250" t="s">
        <v>264</v>
      </c>
    </row>
    <row r="179" s="13" customFormat="1">
      <c r="A179" s="13"/>
      <c r="B179" s="239"/>
      <c r="C179" s="240"/>
      <c r="D179" s="241" t="s">
        <v>272</v>
      </c>
      <c r="E179" s="242" t="s">
        <v>191</v>
      </c>
      <c r="F179" s="243" t="s">
        <v>1290</v>
      </c>
      <c r="G179" s="240"/>
      <c r="H179" s="244">
        <v>41.412999999999997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272</v>
      </c>
      <c r="AU179" s="250" t="s">
        <v>96</v>
      </c>
      <c r="AV179" s="13" t="s">
        <v>96</v>
      </c>
      <c r="AW179" s="13" t="s">
        <v>42</v>
      </c>
      <c r="AX179" s="13" t="s">
        <v>93</v>
      </c>
      <c r="AY179" s="250" t="s">
        <v>264</v>
      </c>
    </row>
    <row r="180" s="2" customFormat="1" ht="37.8" customHeight="1">
      <c r="A180" s="40"/>
      <c r="B180" s="41"/>
      <c r="C180" s="225" t="s">
        <v>363</v>
      </c>
      <c r="D180" s="225" t="s">
        <v>266</v>
      </c>
      <c r="E180" s="226" t="s">
        <v>396</v>
      </c>
      <c r="F180" s="227" t="s">
        <v>397</v>
      </c>
      <c r="G180" s="228" t="s">
        <v>348</v>
      </c>
      <c r="H180" s="229">
        <v>165.65199999999999</v>
      </c>
      <c r="I180" s="230"/>
      <c r="J180" s="231">
        <f>ROUND(I180*H180,2)</f>
        <v>0</v>
      </c>
      <c r="K180" s="232"/>
      <c r="L180" s="46"/>
      <c r="M180" s="233" t="s">
        <v>1</v>
      </c>
      <c r="N180" s="234" t="s">
        <v>50</v>
      </c>
      <c r="O180" s="93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7" t="s">
        <v>270</v>
      </c>
      <c r="AT180" s="237" t="s">
        <v>266</v>
      </c>
      <c r="AU180" s="237" t="s">
        <v>96</v>
      </c>
      <c r="AY180" s="18" t="s">
        <v>264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8" t="s">
        <v>93</v>
      </c>
      <c r="BK180" s="238">
        <f>ROUND(I180*H180,2)</f>
        <v>0</v>
      </c>
      <c r="BL180" s="18" t="s">
        <v>270</v>
      </c>
      <c r="BM180" s="237" t="s">
        <v>1291</v>
      </c>
    </row>
    <row r="181" s="16" customFormat="1">
      <c r="A181" s="16"/>
      <c r="B181" s="273"/>
      <c r="C181" s="274"/>
      <c r="D181" s="241" t="s">
        <v>272</v>
      </c>
      <c r="E181" s="275" t="s">
        <v>1</v>
      </c>
      <c r="F181" s="276" t="s">
        <v>391</v>
      </c>
      <c r="G181" s="274"/>
      <c r="H181" s="275" t="s">
        <v>1</v>
      </c>
      <c r="I181" s="277"/>
      <c r="J181" s="274"/>
      <c r="K181" s="274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272</v>
      </c>
      <c r="AU181" s="282" t="s">
        <v>96</v>
      </c>
      <c r="AV181" s="16" t="s">
        <v>93</v>
      </c>
      <c r="AW181" s="16" t="s">
        <v>42</v>
      </c>
      <c r="AX181" s="16" t="s">
        <v>85</v>
      </c>
      <c r="AY181" s="282" t="s">
        <v>264</v>
      </c>
    </row>
    <row r="182" s="13" customFormat="1">
      <c r="A182" s="13"/>
      <c r="B182" s="239"/>
      <c r="C182" s="240"/>
      <c r="D182" s="241" t="s">
        <v>272</v>
      </c>
      <c r="E182" s="242" t="s">
        <v>1</v>
      </c>
      <c r="F182" s="243" t="s">
        <v>399</v>
      </c>
      <c r="G182" s="240"/>
      <c r="H182" s="244">
        <v>165.65199999999999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272</v>
      </c>
      <c r="AU182" s="250" t="s">
        <v>96</v>
      </c>
      <c r="AV182" s="13" t="s">
        <v>96</v>
      </c>
      <c r="AW182" s="13" t="s">
        <v>42</v>
      </c>
      <c r="AX182" s="13" t="s">
        <v>93</v>
      </c>
      <c r="AY182" s="250" t="s">
        <v>264</v>
      </c>
    </row>
    <row r="183" s="2" customFormat="1" ht="37.8" customHeight="1">
      <c r="A183" s="40"/>
      <c r="B183" s="41"/>
      <c r="C183" s="225" t="s">
        <v>8</v>
      </c>
      <c r="D183" s="225" t="s">
        <v>266</v>
      </c>
      <c r="E183" s="226" t="s">
        <v>400</v>
      </c>
      <c r="F183" s="227" t="s">
        <v>401</v>
      </c>
      <c r="G183" s="228" t="s">
        <v>348</v>
      </c>
      <c r="H183" s="229">
        <v>41.412999999999997</v>
      </c>
      <c r="I183" s="230"/>
      <c r="J183" s="231">
        <f>ROUND(I183*H183,2)</f>
        <v>0</v>
      </c>
      <c r="K183" s="232"/>
      <c r="L183" s="46"/>
      <c r="M183" s="233" t="s">
        <v>1</v>
      </c>
      <c r="N183" s="234" t="s">
        <v>50</v>
      </c>
      <c r="O183" s="93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7" t="s">
        <v>270</v>
      </c>
      <c r="AT183" s="237" t="s">
        <v>266</v>
      </c>
      <c r="AU183" s="237" t="s">
        <v>96</v>
      </c>
      <c r="AY183" s="18" t="s">
        <v>264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8" t="s">
        <v>93</v>
      </c>
      <c r="BK183" s="238">
        <f>ROUND(I183*H183,2)</f>
        <v>0</v>
      </c>
      <c r="BL183" s="18" t="s">
        <v>270</v>
      </c>
      <c r="BM183" s="237" t="s">
        <v>1292</v>
      </c>
    </row>
    <row r="184" s="16" customFormat="1">
      <c r="A184" s="16"/>
      <c r="B184" s="273"/>
      <c r="C184" s="274"/>
      <c r="D184" s="241" t="s">
        <v>272</v>
      </c>
      <c r="E184" s="275" t="s">
        <v>1</v>
      </c>
      <c r="F184" s="276" t="s">
        <v>391</v>
      </c>
      <c r="G184" s="274"/>
      <c r="H184" s="275" t="s">
        <v>1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2" t="s">
        <v>272</v>
      </c>
      <c r="AU184" s="282" t="s">
        <v>96</v>
      </c>
      <c r="AV184" s="16" t="s">
        <v>93</v>
      </c>
      <c r="AW184" s="16" t="s">
        <v>42</v>
      </c>
      <c r="AX184" s="16" t="s">
        <v>85</v>
      </c>
      <c r="AY184" s="282" t="s">
        <v>264</v>
      </c>
    </row>
    <row r="185" s="13" customFormat="1">
      <c r="A185" s="13"/>
      <c r="B185" s="239"/>
      <c r="C185" s="240"/>
      <c r="D185" s="241" t="s">
        <v>272</v>
      </c>
      <c r="E185" s="242" t="s">
        <v>193</v>
      </c>
      <c r="F185" s="243" t="s">
        <v>1293</v>
      </c>
      <c r="G185" s="240"/>
      <c r="H185" s="244">
        <v>41.412999999999997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272</v>
      </c>
      <c r="AU185" s="250" t="s">
        <v>96</v>
      </c>
      <c r="AV185" s="13" t="s">
        <v>96</v>
      </c>
      <c r="AW185" s="13" t="s">
        <v>42</v>
      </c>
      <c r="AX185" s="13" t="s">
        <v>93</v>
      </c>
      <c r="AY185" s="250" t="s">
        <v>264</v>
      </c>
    </row>
    <row r="186" s="2" customFormat="1" ht="37.8" customHeight="1">
      <c r="A186" s="40"/>
      <c r="B186" s="41"/>
      <c r="C186" s="225" t="s">
        <v>373</v>
      </c>
      <c r="D186" s="225" t="s">
        <v>266</v>
      </c>
      <c r="E186" s="226" t="s">
        <v>405</v>
      </c>
      <c r="F186" s="227" t="s">
        <v>406</v>
      </c>
      <c r="G186" s="228" t="s">
        <v>348</v>
      </c>
      <c r="H186" s="229">
        <v>165.65199999999999</v>
      </c>
      <c r="I186" s="230"/>
      <c r="J186" s="231">
        <f>ROUND(I186*H186,2)</f>
        <v>0</v>
      </c>
      <c r="K186" s="232"/>
      <c r="L186" s="46"/>
      <c r="M186" s="233" t="s">
        <v>1</v>
      </c>
      <c r="N186" s="234" t="s">
        <v>50</v>
      </c>
      <c r="O186" s="93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7" t="s">
        <v>270</v>
      </c>
      <c r="AT186" s="237" t="s">
        <v>266</v>
      </c>
      <c r="AU186" s="237" t="s">
        <v>96</v>
      </c>
      <c r="AY186" s="18" t="s">
        <v>264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8" t="s">
        <v>93</v>
      </c>
      <c r="BK186" s="238">
        <f>ROUND(I186*H186,2)</f>
        <v>0</v>
      </c>
      <c r="BL186" s="18" t="s">
        <v>270</v>
      </c>
      <c r="BM186" s="237" t="s">
        <v>1294</v>
      </c>
    </row>
    <row r="187" s="16" customFormat="1">
      <c r="A187" s="16"/>
      <c r="B187" s="273"/>
      <c r="C187" s="274"/>
      <c r="D187" s="241" t="s">
        <v>272</v>
      </c>
      <c r="E187" s="275" t="s">
        <v>1</v>
      </c>
      <c r="F187" s="276" t="s">
        <v>391</v>
      </c>
      <c r="G187" s="274"/>
      <c r="H187" s="275" t="s">
        <v>1</v>
      </c>
      <c r="I187" s="277"/>
      <c r="J187" s="274"/>
      <c r="K187" s="274"/>
      <c r="L187" s="278"/>
      <c r="M187" s="279"/>
      <c r="N187" s="280"/>
      <c r="O187" s="280"/>
      <c r="P187" s="280"/>
      <c r="Q187" s="280"/>
      <c r="R187" s="280"/>
      <c r="S187" s="280"/>
      <c r="T187" s="28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2" t="s">
        <v>272</v>
      </c>
      <c r="AU187" s="282" t="s">
        <v>96</v>
      </c>
      <c r="AV187" s="16" t="s">
        <v>93</v>
      </c>
      <c r="AW187" s="16" t="s">
        <v>42</v>
      </c>
      <c r="AX187" s="16" t="s">
        <v>85</v>
      </c>
      <c r="AY187" s="282" t="s">
        <v>264</v>
      </c>
    </row>
    <row r="188" s="13" customFormat="1">
      <c r="A188" s="13"/>
      <c r="B188" s="239"/>
      <c r="C188" s="240"/>
      <c r="D188" s="241" t="s">
        <v>272</v>
      </c>
      <c r="E188" s="242" t="s">
        <v>1</v>
      </c>
      <c r="F188" s="243" t="s">
        <v>408</v>
      </c>
      <c r="G188" s="240"/>
      <c r="H188" s="244">
        <v>165.65199999999999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272</v>
      </c>
      <c r="AU188" s="250" t="s">
        <v>96</v>
      </c>
      <c r="AV188" s="13" t="s">
        <v>96</v>
      </c>
      <c r="AW188" s="13" t="s">
        <v>42</v>
      </c>
      <c r="AX188" s="13" t="s">
        <v>93</v>
      </c>
      <c r="AY188" s="250" t="s">
        <v>264</v>
      </c>
    </row>
    <row r="189" s="2" customFormat="1" ht="24.15" customHeight="1">
      <c r="A189" s="40"/>
      <c r="B189" s="41"/>
      <c r="C189" s="225" t="s">
        <v>377</v>
      </c>
      <c r="D189" s="225" t="s">
        <v>266</v>
      </c>
      <c r="E189" s="226" t="s">
        <v>424</v>
      </c>
      <c r="F189" s="227" t="s">
        <v>425</v>
      </c>
      <c r="G189" s="228" t="s">
        <v>426</v>
      </c>
      <c r="H189" s="229">
        <v>165.65199999999999</v>
      </c>
      <c r="I189" s="230"/>
      <c r="J189" s="231">
        <f>ROUND(I189*H189,2)</f>
        <v>0</v>
      </c>
      <c r="K189" s="232"/>
      <c r="L189" s="46"/>
      <c r="M189" s="233" t="s">
        <v>1</v>
      </c>
      <c r="N189" s="234" t="s">
        <v>50</v>
      </c>
      <c r="O189" s="93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7" t="s">
        <v>270</v>
      </c>
      <c r="AT189" s="237" t="s">
        <v>266</v>
      </c>
      <c r="AU189" s="237" t="s">
        <v>96</v>
      </c>
      <c r="AY189" s="18" t="s">
        <v>264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8" t="s">
        <v>93</v>
      </c>
      <c r="BK189" s="238">
        <f>ROUND(I189*H189,2)</f>
        <v>0</v>
      </c>
      <c r="BL189" s="18" t="s">
        <v>270</v>
      </c>
      <c r="BM189" s="237" t="s">
        <v>1295</v>
      </c>
    </row>
    <row r="190" s="13" customFormat="1">
      <c r="A190" s="13"/>
      <c r="B190" s="239"/>
      <c r="C190" s="240"/>
      <c r="D190" s="241" t="s">
        <v>272</v>
      </c>
      <c r="E190" s="242" t="s">
        <v>194</v>
      </c>
      <c r="F190" s="243" t="s">
        <v>428</v>
      </c>
      <c r="G190" s="240"/>
      <c r="H190" s="244">
        <v>82.825999999999993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272</v>
      </c>
      <c r="AU190" s="250" t="s">
        <v>96</v>
      </c>
      <c r="AV190" s="13" t="s">
        <v>96</v>
      </c>
      <c r="AW190" s="13" t="s">
        <v>42</v>
      </c>
      <c r="AX190" s="13" t="s">
        <v>85</v>
      </c>
      <c r="AY190" s="250" t="s">
        <v>264</v>
      </c>
    </row>
    <row r="191" s="13" customFormat="1">
      <c r="A191" s="13"/>
      <c r="B191" s="239"/>
      <c r="C191" s="240"/>
      <c r="D191" s="241" t="s">
        <v>272</v>
      </c>
      <c r="E191" s="242" t="s">
        <v>1</v>
      </c>
      <c r="F191" s="243" t="s">
        <v>429</v>
      </c>
      <c r="G191" s="240"/>
      <c r="H191" s="244">
        <v>165.65199999999999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272</v>
      </c>
      <c r="AU191" s="250" t="s">
        <v>96</v>
      </c>
      <c r="AV191" s="13" t="s">
        <v>96</v>
      </c>
      <c r="AW191" s="13" t="s">
        <v>42</v>
      </c>
      <c r="AX191" s="13" t="s">
        <v>93</v>
      </c>
      <c r="AY191" s="250" t="s">
        <v>264</v>
      </c>
    </row>
    <row r="192" s="2" customFormat="1" ht="16.5" customHeight="1">
      <c r="A192" s="40"/>
      <c r="B192" s="41"/>
      <c r="C192" s="225" t="s">
        <v>382</v>
      </c>
      <c r="D192" s="225" t="s">
        <v>266</v>
      </c>
      <c r="E192" s="226" t="s">
        <v>431</v>
      </c>
      <c r="F192" s="227" t="s">
        <v>432</v>
      </c>
      <c r="G192" s="228" t="s">
        <v>348</v>
      </c>
      <c r="H192" s="229">
        <v>82.825999999999993</v>
      </c>
      <c r="I192" s="230"/>
      <c r="J192" s="231">
        <f>ROUND(I192*H192,2)</f>
        <v>0</v>
      </c>
      <c r="K192" s="232"/>
      <c r="L192" s="46"/>
      <c r="M192" s="233" t="s">
        <v>1</v>
      </c>
      <c r="N192" s="234" t="s">
        <v>50</v>
      </c>
      <c r="O192" s="93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7" t="s">
        <v>270</v>
      </c>
      <c r="AT192" s="237" t="s">
        <v>266</v>
      </c>
      <c r="AU192" s="237" t="s">
        <v>96</v>
      </c>
      <c r="AY192" s="18" t="s">
        <v>264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8" t="s">
        <v>93</v>
      </c>
      <c r="BK192" s="238">
        <f>ROUND(I192*H192,2)</f>
        <v>0</v>
      </c>
      <c r="BL192" s="18" t="s">
        <v>270</v>
      </c>
      <c r="BM192" s="237" t="s">
        <v>1296</v>
      </c>
    </row>
    <row r="193" s="13" customFormat="1">
      <c r="A193" s="13"/>
      <c r="B193" s="239"/>
      <c r="C193" s="240"/>
      <c r="D193" s="241" t="s">
        <v>272</v>
      </c>
      <c r="E193" s="242" t="s">
        <v>1</v>
      </c>
      <c r="F193" s="243" t="s">
        <v>194</v>
      </c>
      <c r="G193" s="240"/>
      <c r="H193" s="244">
        <v>82.825999999999993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272</v>
      </c>
      <c r="AU193" s="250" t="s">
        <v>96</v>
      </c>
      <c r="AV193" s="13" t="s">
        <v>96</v>
      </c>
      <c r="AW193" s="13" t="s">
        <v>42</v>
      </c>
      <c r="AX193" s="13" t="s">
        <v>93</v>
      </c>
      <c r="AY193" s="250" t="s">
        <v>264</v>
      </c>
    </row>
    <row r="194" s="2" customFormat="1" ht="24.15" customHeight="1">
      <c r="A194" s="40"/>
      <c r="B194" s="41"/>
      <c r="C194" s="225" t="s">
        <v>387</v>
      </c>
      <c r="D194" s="225" t="s">
        <v>266</v>
      </c>
      <c r="E194" s="226" t="s">
        <v>435</v>
      </c>
      <c r="F194" s="227" t="s">
        <v>436</v>
      </c>
      <c r="G194" s="228" t="s">
        <v>348</v>
      </c>
      <c r="H194" s="229">
        <v>47.463000000000001</v>
      </c>
      <c r="I194" s="230"/>
      <c r="J194" s="231">
        <f>ROUND(I194*H194,2)</f>
        <v>0</v>
      </c>
      <c r="K194" s="232"/>
      <c r="L194" s="46"/>
      <c r="M194" s="233" t="s">
        <v>1</v>
      </c>
      <c r="N194" s="234" t="s">
        <v>50</v>
      </c>
      <c r="O194" s="93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7" t="s">
        <v>270</v>
      </c>
      <c r="AT194" s="237" t="s">
        <v>266</v>
      </c>
      <c r="AU194" s="237" t="s">
        <v>96</v>
      </c>
      <c r="AY194" s="18" t="s">
        <v>264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93</v>
      </c>
      <c r="BK194" s="238">
        <f>ROUND(I194*H194,2)</f>
        <v>0</v>
      </c>
      <c r="BL194" s="18" t="s">
        <v>270</v>
      </c>
      <c r="BM194" s="237" t="s">
        <v>1297</v>
      </c>
    </row>
    <row r="195" s="13" customFormat="1">
      <c r="A195" s="13"/>
      <c r="B195" s="239"/>
      <c r="C195" s="240"/>
      <c r="D195" s="241" t="s">
        <v>272</v>
      </c>
      <c r="E195" s="242" t="s">
        <v>196</v>
      </c>
      <c r="F195" s="243" t="s">
        <v>438</v>
      </c>
      <c r="G195" s="240"/>
      <c r="H195" s="244">
        <v>47.463000000000001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272</v>
      </c>
      <c r="AU195" s="250" t="s">
        <v>96</v>
      </c>
      <c r="AV195" s="13" t="s">
        <v>96</v>
      </c>
      <c r="AW195" s="13" t="s">
        <v>42</v>
      </c>
      <c r="AX195" s="13" t="s">
        <v>85</v>
      </c>
      <c r="AY195" s="250" t="s">
        <v>264</v>
      </c>
    </row>
    <row r="196" s="13" customFormat="1">
      <c r="A196" s="13"/>
      <c r="B196" s="239"/>
      <c r="C196" s="240"/>
      <c r="D196" s="241" t="s">
        <v>272</v>
      </c>
      <c r="E196" s="242" t="s">
        <v>440</v>
      </c>
      <c r="F196" s="243" t="s">
        <v>441</v>
      </c>
      <c r="G196" s="240"/>
      <c r="H196" s="244">
        <v>0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272</v>
      </c>
      <c r="AU196" s="250" t="s">
        <v>96</v>
      </c>
      <c r="AV196" s="13" t="s">
        <v>96</v>
      </c>
      <c r="AW196" s="13" t="s">
        <v>42</v>
      </c>
      <c r="AX196" s="13" t="s">
        <v>85</v>
      </c>
      <c r="AY196" s="250" t="s">
        <v>264</v>
      </c>
    </row>
    <row r="197" s="14" customFormat="1">
      <c r="A197" s="14"/>
      <c r="B197" s="251"/>
      <c r="C197" s="252"/>
      <c r="D197" s="241" t="s">
        <v>272</v>
      </c>
      <c r="E197" s="253" t="s">
        <v>1113</v>
      </c>
      <c r="F197" s="254" t="s">
        <v>281</v>
      </c>
      <c r="G197" s="252"/>
      <c r="H197" s="255">
        <v>47.463000000000001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272</v>
      </c>
      <c r="AU197" s="261" t="s">
        <v>96</v>
      </c>
      <c r="AV197" s="14" t="s">
        <v>282</v>
      </c>
      <c r="AW197" s="14" t="s">
        <v>42</v>
      </c>
      <c r="AX197" s="14" t="s">
        <v>85</v>
      </c>
      <c r="AY197" s="261" t="s">
        <v>264</v>
      </c>
    </row>
    <row r="198" s="15" customFormat="1">
      <c r="A198" s="15"/>
      <c r="B198" s="262"/>
      <c r="C198" s="263"/>
      <c r="D198" s="241" t="s">
        <v>272</v>
      </c>
      <c r="E198" s="264" t="s">
        <v>443</v>
      </c>
      <c r="F198" s="265" t="s">
        <v>344</v>
      </c>
      <c r="G198" s="263"/>
      <c r="H198" s="266">
        <v>47.463000000000001</v>
      </c>
      <c r="I198" s="267"/>
      <c r="J198" s="263"/>
      <c r="K198" s="263"/>
      <c r="L198" s="268"/>
      <c r="M198" s="269"/>
      <c r="N198" s="270"/>
      <c r="O198" s="270"/>
      <c r="P198" s="270"/>
      <c r="Q198" s="270"/>
      <c r="R198" s="270"/>
      <c r="S198" s="270"/>
      <c r="T198" s="27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2" t="s">
        <v>272</v>
      </c>
      <c r="AU198" s="272" t="s">
        <v>96</v>
      </c>
      <c r="AV198" s="15" t="s">
        <v>270</v>
      </c>
      <c r="AW198" s="15" t="s">
        <v>42</v>
      </c>
      <c r="AX198" s="15" t="s">
        <v>93</v>
      </c>
      <c r="AY198" s="272" t="s">
        <v>264</v>
      </c>
    </row>
    <row r="199" s="2" customFormat="1" ht="16.5" customHeight="1">
      <c r="A199" s="40"/>
      <c r="B199" s="41"/>
      <c r="C199" s="283" t="s">
        <v>395</v>
      </c>
      <c r="D199" s="283" t="s">
        <v>445</v>
      </c>
      <c r="E199" s="284" t="s">
        <v>446</v>
      </c>
      <c r="F199" s="285" t="s">
        <v>447</v>
      </c>
      <c r="G199" s="286" t="s">
        <v>426</v>
      </c>
      <c r="H199" s="287">
        <v>94.926000000000002</v>
      </c>
      <c r="I199" s="288"/>
      <c r="J199" s="289">
        <f>ROUND(I199*H199,2)</f>
        <v>0</v>
      </c>
      <c r="K199" s="290"/>
      <c r="L199" s="291"/>
      <c r="M199" s="292" t="s">
        <v>1</v>
      </c>
      <c r="N199" s="293" t="s">
        <v>50</v>
      </c>
      <c r="O199" s="93"/>
      <c r="P199" s="235">
        <f>O199*H199</f>
        <v>0</v>
      </c>
      <c r="Q199" s="235">
        <v>1</v>
      </c>
      <c r="R199" s="235">
        <f>Q199*H199</f>
        <v>94.926000000000002</v>
      </c>
      <c r="S199" s="235">
        <v>0</v>
      </c>
      <c r="T199" s="23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7" t="s">
        <v>321</v>
      </c>
      <c r="AT199" s="237" t="s">
        <v>445</v>
      </c>
      <c r="AU199" s="237" t="s">
        <v>96</v>
      </c>
      <c r="AY199" s="18" t="s">
        <v>264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8" t="s">
        <v>93</v>
      </c>
      <c r="BK199" s="238">
        <f>ROUND(I199*H199,2)</f>
        <v>0</v>
      </c>
      <c r="BL199" s="18" t="s">
        <v>270</v>
      </c>
      <c r="BM199" s="237" t="s">
        <v>1298</v>
      </c>
    </row>
    <row r="200" s="16" customFormat="1">
      <c r="A200" s="16"/>
      <c r="B200" s="273"/>
      <c r="C200" s="274"/>
      <c r="D200" s="241" t="s">
        <v>272</v>
      </c>
      <c r="E200" s="275" t="s">
        <v>1</v>
      </c>
      <c r="F200" s="276" t="s">
        <v>449</v>
      </c>
      <c r="G200" s="274"/>
      <c r="H200" s="275" t="s">
        <v>1</v>
      </c>
      <c r="I200" s="277"/>
      <c r="J200" s="274"/>
      <c r="K200" s="274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272</v>
      </c>
      <c r="AU200" s="282" t="s">
        <v>96</v>
      </c>
      <c r="AV200" s="16" t="s">
        <v>93</v>
      </c>
      <c r="AW200" s="16" t="s">
        <v>42</v>
      </c>
      <c r="AX200" s="16" t="s">
        <v>85</v>
      </c>
      <c r="AY200" s="282" t="s">
        <v>264</v>
      </c>
    </row>
    <row r="201" s="13" customFormat="1">
      <c r="A201" s="13"/>
      <c r="B201" s="239"/>
      <c r="C201" s="240"/>
      <c r="D201" s="241" t="s">
        <v>272</v>
      </c>
      <c r="E201" s="242" t="s">
        <v>1</v>
      </c>
      <c r="F201" s="243" t="s">
        <v>450</v>
      </c>
      <c r="G201" s="240"/>
      <c r="H201" s="244">
        <v>94.926000000000002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272</v>
      </c>
      <c r="AU201" s="250" t="s">
        <v>96</v>
      </c>
      <c r="AV201" s="13" t="s">
        <v>96</v>
      </c>
      <c r="AW201" s="13" t="s">
        <v>42</v>
      </c>
      <c r="AX201" s="13" t="s">
        <v>93</v>
      </c>
      <c r="AY201" s="250" t="s">
        <v>264</v>
      </c>
    </row>
    <row r="202" s="2" customFormat="1" ht="24.15" customHeight="1">
      <c r="A202" s="40"/>
      <c r="B202" s="41"/>
      <c r="C202" s="225" t="s">
        <v>7</v>
      </c>
      <c r="D202" s="225" t="s">
        <v>266</v>
      </c>
      <c r="E202" s="226" t="s">
        <v>452</v>
      </c>
      <c r="F202" s="227" t="s">
        <v>453</v>
      </c>
      <c r="G202" s="228" t="s">
        <v>348</v>
      </c>
      <c r="H202" s="229">
        <v>23.940000000000001</v>
      </c>
      <c r="I202" s="230"/>
      <c r="J202" s="231">
        <f>ROUND(I202*H202,2)</f>
        <v>0</v>
      </c>
      <c r="K202" s="232"/>
      <c r="L202" s="46"/>
      <c r="M202" s="233" t="s">
        <v>1</v>
      </c>
      <c r="N202" s="234" t="s">
        <v>50</v>
      </c>
      <c r="O202" s="93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7" t="s">
        <v>270</v>
      </c>
      <c r="AT202" s="237" t="s">
        <v>266</v>
      </c>
      <c r="AU202" s="237" t="s">
        <v>96</v>
      </c>
      <c r="AY202" s="18" t="s">
        <v>264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8" t="s">
        <v>93</v>
      </c>
      <c r="BK202" s="238">
        <f>ROUND(I202*H202,2)</f>
        <v>0</v>
      </c>
      <c r="BL202" s="18" t="s">
        <v>270</v>
      </c>
      <c r="BM202" s="237" t="s">
        <v>1299</v>
      </c>
    </row>
    <row r="203" s="13" customFormat="1">
      <c r="A203" s="13"/>
      <c r="B203" s="239"/>
      <c r="C203" s="240"/>
      <c r="D203" s="241" t="s">
        <v>272</v>
      </c>
      <c r="E203" s="242" t="s">
        <v>198</v>
      </c>
      <c r="F203" s="243" t="s">
        <v>1116</v>
      </c>
      <c r="G203" s="240"/>
      <c r="H203" s="244">
        <v>23.940000000000001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272</v>
      </c>
      <c r="AU203" s="250" t="s">
        <v>96</v>
      </c>
      <c r="AV203" s="13" t="s">
        <v>96</v>
      </c>
      <c r="AW203" s="13" t="s">
        <v>42</v>
      </c>
      <c r="AX203" s="13" t="s">
        <v>93</v>
      </c>
      <c r="AY203" s="250" t="s">
        <v>264</v>
      </c>
    </row>
    <row r="204" s="2" customFormat="1" ht="16.5" customHeight="1">
      <c r="A204" s="40"/>
      <c r="B204" s="41"/>
      <c r="C204" s="283" t="s">
        <v>404</v>
      </c>
      <c r="D204" s="283" t="s">
        <v>445</v>
      </c>
      <c r="E204" s="284" t="s">
        <v>457</v>
      </c>
      <c r="F204" s="285" t="s">
        <v>458</v>
      </c>
      <c r="G204" s="286" t="s">
        <v>426</v>
      </c>
      <c r="H204" s="287">
        <v>47.880000000000003</v>
      </c>
      <c r="I204" s="288"/>
      <c r="J204" s="289">
        <f>ROUND(I204*H204,2)</f>
        <v>0</v>
      </c>
      <c r="K204" s="290"/>
      <c r="L204" s="291"/>
      <c r="M204" s="292" t="s">
        <v>1</v>
      </c>
      <c r="N204" s="293" t="s">
        <v>50</v>
      </c>
      <c r="O204" s="93"/>
      <c r="P204" s="235">
        <f>O204*H204</f>
        <v>0</v>
      </c>
      <c r="Q204" s="235">
        <v>1</v>
      </c>
      <c r="R204" s="235">
        <f>Q204*H204</f>
        <v>47.880000000000003</v>
      </c>
      <c r="S204" s="235">
        <v>0</v>
      </c>
      <c r="T204" s="23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7" t="s">
        <v>321</v>
      </c>
      <c r="AT204" s="237" t="s">
        <v>445</v>
      </c>
      <c r="AU204" s="237" t="s">
        <v>96</v>
      </c>
      <c r="AY204" s="18" t="s">
        <v>264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8" t="s">
        <v>93</v>
      </c>
      <c r="BK204" s="238">
        <f>ROUND(I204*H204,2)</f>
        <v>0</v>
      </c>
      <c r="BL204" s="18" t="s">
        <v>270</v>
      </c>
      <c r="BM204" s="237" t="s">
        <v>1300</v>
      </c>
    </row>
    <row r="205" s="13" customFormat="1">
      <c r="A205" s="13"/>
      <c r="B205" s="239"/>
      <c r="C205" s="240"/>
      <c r="D205" s="241" t="s">
        <v>272</v>
      </c>
      <c r="E205" s="242" t="s">
        <v>1</v>
      </c>
      <c r="F205" s="243" t="s">
        <v>460</v>
      </c>
      <c r="G205" s="240"/>
      <c r="H205" s="244">
        <v>47.880000000000003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272</v>
      </c>
      <c r="AU205" s="250" t="s">
        <v>96</v>
      </c>
      <c r="AV205" s="13" t="s">
        <v>96</v>
      </c>
      <c r="AW205" s="13" t="s">
        <v>42</v>
      </c>
      <c r="AX205" s="13" t="s">
        <v>93</v>
      </c>
      <c r="AY205" s="250" t="s">
        <v>264</v>
      </c>
    </row>
    <row r="206" s="12" customFormat="1" ht="22.8" customHeight="1">
      <c r="A206" s="12"/>
      <c r="B206" s="209"/>
      <c r="C206" s="210"/>
      <c r="D206" s="211" t="s">
        <v>84</v>
      </c>
      <c r="E206" s="223" t="s">
        <v>270</v>
      </c>
      <c r="F206" s="223" t="s">
        <v>475</v>
      </c>
      <c r="G206" s="210"/>
      <c r="H206" s="210"/>
      <c r="I206" s="213"/>
      <c r="J206" s="224">
        <f>BK206</f>
        <v>0</v>
      </c>
      <c r="K206" s="210"/>
      <c r="L206" s="215"/>
      <c r="M206" s="216"/>
      <c r="N206" s="217"/>
      <c r="O206" s="217"/>
      <c r="P206" s="218">
        <f>SUM(P207:P211)</f>
        <v>0</v>
      </c>
      <c r="Q206" s="217"/>
      <c r="R206" s="218">
        <f>SUM(R207:R211)</f>
        <v>0</v>
      </c>
      <c r="S206" s="217"/>
      <c r="T206" s="219">
        <f>SUM(T207:T211)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0" t="s">
        <v>93</v>
      </c>
      <c r="AT206" s="221" t="s">
        <v>84</v>
      </c>
      <c r="AU206" s="221" t="s">
        <v>93</v>
      </c>
      <c r="AY206" s="220" t="s">
        <v>264</v>
      </c>
      <c r="BK206" s="222">
        <f>SUM(BK207:BK211)</f>
        <v>0</v>
      </c>
    </row>
    <row r="207" s="2" customFormat="1" ht="24.15" customHeight="1">
      <c r="A207" s="40"/>
      <c r="B207" s="41"/>
      <c r="C207" s="225" t="s">
        <v>409</v>
      </c>
      <c r="D207" s="225" t="s">
        <v>266</v>
      </c>
      <c r="E207" s="226" t="s">
        <v>477</v>
      </c>
      <c r="F207" s="227" t="s">
        <v>478</v>
      </c>
      <c r="G207" s="228" t="s">
        <v>348</v>
      </c>
      <c r="H207" s="229">
        <v>10.776</v>
      </c>
      <c r="I207" s="230"/>
      <c r="J207" s="231">
        <f>ROUND(I207*H207,2)</f>
        <v>0</v>
      </c>
      <c r="K207" s="232"/>
      <c r="L207" s="46"/>
      <c r="M207" s="233" t="s">
        <v>1</v>
      </c>
      <c r="N207" s="234" t="s">
        <v>50</v>
      </c>
      <c r="O207" s="93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7" t="s">
        <v>270</v>
      </c>
      <c r="AT207" s="237" t="s">
        <v>266</v>
      </c>
      <c r="AU207" s="237" t="s">
        <v>96</v>
      </c>
      <c r="AY207" s="18" t="s">
        <v>264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8" t="s">
        <v>93</v>
      </c>
      <c r="BK207" s="238">
        <f>ROUND(I207*H207,2)</f>
        <v>0</v>
      </c>
      <c r="BL207" s="18" t="s">
        <v>270</v>
      </c>
      <c r="BM207" s="237" t="s">
        <v>1301</v>
      </c>
    </row>
    <row r="208" s="13" customFormat="1">
      <c r="A208" s="13"/>
      <c r="B208" s="239"/>
      <c r="C208" s="240"/>
      <c r="D208" s="241" t="s">
        <v>272</v>
      </c>
      <c r="E208" s="242" t="s">
        <v>480</v>
      </c>
      <c r="F208" s="243" t="s">
        <v>1119</v>
      </c>
      <c r="G208" s="240"/>
      <c r="H208" s="244">
        <v>10.776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272</v>
      </c>
      <c r="AU208" s="250" t="s">
        <v>96</v>
      </c>
      <c r="AV208" s="13" t="s">
        <v>96</v>
      </c>
      <c r="AW208" s="13" t="s">
        <v>42</v>
      </c>
      <c r="AX208" s="13" t="s">
        <v>93</v>
      </c>
      <c r="AY208" s="250" t="s">
        <v>264</v>
      </c>
    </row>
    <row r="209" s="2" customFormat="1" ht="33" customHeight="1">
      <c r="A209" s="40"/>
      <c r="B209" s="41"/>
      <c r="C209" s="225" t="s">
        <v>414</v>
      </c>
      <c r="D209" s="225" t="s">
        <v>266</v>
      </c>
      <c r="E209" s="226" t="s">
        <v>1302</v>
      </c>
      <c r="F209" s="227" t="s">
        <v>1303</v>
      </c>
      <c r="G209" s="228" t="s">
        <v>269</v>
      </c>
      <c r="H209" s="229">
        <v>308</v>
      </c>
      <c r="I209" s="230"/>
      <c r="J209" s="231">
        <f>ROUND(I209*H209,2)</f>
        <v>0</v>
      </c>
      <c r="K209" s="232"/>
      <c r="L209" s="46"/>
      <c r="M209" s="233" t="s">
        <v>1</v>
      </c>
      <c r="N209" s="234" t="s">
        <v>50</v>
      </c>
      <c r="O209" s="93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7" t="s">
        <v>270</v>
      </c>
      <c r="AT209" s="237" t="s">
        <v>266</v>
      </c>
      <c r="AU209" s="237" t="s">
        <v>96</v>
      </c>
      <c r="AY209" s="18" t="s">
        <v>264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8" t="s">
        <v>93</v>
      </c>
      <c r="BK209" s="238">
        <f>ROUND(I209*H209,2)</f>
        <v>0</v>
      </c>
      <c r="BL209" s="18" t="s">
        <v>270</v>
      </c>
      <c r="BM209" s="237" t="s">
        <v>1304</v>
      </c>
    </row>
    <row r="210" s="13" customFormat="1">
      <c r="A210" s="13"/>
      <c r="B210" s="239"/>
      <c r="C210" s="240"/>
      <c r="D210" s="241" t="s">
        <v>272</v>
      </c>
      <c r="E210" s="242" t="s">
        <v>1</v>
      </c>
      <c r="F210" s="243" t="s">
        <v>1305</v>
      </c>
      <c r="G210" s="240"/>
      <c r="H210" s="244">
        <v>308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272</v>
      </c>
      <c r="AU210" s="250" t="s">
        <v>96</v>
      </c>
      <c r="AV210" s="13" t="s">
        <v>96</v>
      </c>
      <c r="AW210" s="13" t="s">
        <v>42</v>
      </c>
      <c r="AX210" s="13" t="s">
        <v>85</v>
      </c>
      <c r="AY210" s="250" t="s">
        <v>264</v>
      </c>
    </row>
    <row r="211" s="13" customFormat="1">
      <c r="A211" s="13"/>
      <c r="B211" s="239"/>
      <c r="C211" s="240"/>
      <c r="D211" s="241" t="s">
        <v>272</v>
      </c>
      <c r="E211" s="242" t="s">
        <v>1</v>
      </c>
      <c r="F211" s="243" t="s">
        <v>1306</v>
      </c>
      <c r="G211" s="240"/>
      <c r="H211" s="244">
        <v>308</v>
      </c>
      <c r="I211" s="245"/>
      <c r="J211" s="240"/>
      <c r="K211" s="240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272</v>
      </c>
      <c r="AU211" s="250" t="s">
        <v>96</v>
      </c>
      <c r="AV211" s="13" t="s">
        <v>96</v>
      </c>
      <c r="AW211" s="13" t="s">
        <v>42</v>
      </c>
      <c r="AX211" s="13" t="s">
        <v>93</v>
      </c>
      <c r="AY211" s="250" t="s">
        <v>264</v>
      </c>
    </row>
    <row r="212" s="12" customFormat="1" ht="22.8" customHeight="1">
      <c r="A212" s="12"/>
      <c r="B212" s="209"/>
      <c r="C212" s="210"/>
      <c r="D212" s="211" t="s">
        <v>84</v>
      </c>
      <c r="E212" s="223" t="s">
        <v>305</v>
      </c>
      <c r="F212" s="223" t="s">
        <v>496</v>
      </c>
      <c r="G212" s="210"/>
      <c r="H212" s="210"/>
      <c r="I212" s="213"/>
      <c r="J212" s="224">
        <f>BK212</f>
        <v>0</v>
      </c>
      <c r="K212" s="210"/>
      <c r="L212" s="215"/>
      <c r="M212" s="216"/>
      <c r="N212" s="217"/>
      <c r="O212" s="217"/>
      <c r="P212" s="218">
        <f>SUM(P213:P219)</f>
        <v>0</v>
      </c>
      <c r="Q212" s="217"/>
      <c r="R212" s="218">
        <f>SUM(R213:R219)</f>
        <v>34.81324</v>
      </c>
      <c r="S212" s="217"/>
      <c r="T212" s="219">
        <f>SUM(T213:T219)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0" t="s">
        <v>93</v>
      </c>
      <c r="AT212" s="221" t="s">
        <v>84</v>
      </c>
      <c r="AU212" s="221" t="s">
        <v>93</v>
      </c>
      <c r="AY212" s="220" t="s">
        <v>264</v>
      </c>
      <c r="BK212" s="222">
        <f>SUM(BK213:BK219)</f>
        <v>0</v>
      </c>
    </row>
    <row r="213" s="2" customFormat="1" ht="21.75" customHeight="1">
      <c r="A213" s="40"/>
      <c r="B213" s="41"/>
      <c r="C213" s="225" t="s">
        <v>418</v>
      </c>
      <c r="D213" s="225" t="s">
        <v>266</v>
      </c>
      <c r="E213" s="226" t="s">
        <v>1307</v>
      </c>
      <c r="F213" s="227" t="s">
        <v>1308</v>
      </c>
      <c r="G213" s="228" t="s">
        <v>269</v>
      </c>
      <c r="H213" s="229">
        <v>71.840000000000003</v>
      </c>
      <c r="I213" s="230"/>
      <c r="J213" s="231">
        <f>ROUND(I213*H213,2)</f>
        <v>0</v>
      </c>
      <c r="K213" s="232"/>
      <c r="L213" s="46"/>
      <c r="M213" s="233" t="s">
        <v>1</v>
      </c>
      <c r="N213" s="234" t="s">
        <v>50</v>
      </c>
      <c r="O213" s="93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7" t="s">
        <v>270</v>
      </c>
      <c r="AT213" s="237" t="s">
        <v>266</v>
      </c>
      <c r="AU213" s="237" t="s">
        <v>96</v>
      </c>
      <c r="AY213" s="18" t="s">
        <v>264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8" t="s">
        <v>93</v>
      </c>
      <c r="BK213" s="238">
        <f>ROUND(I213*H213,2)</f>
        <v>0</v>
      </c>
      <c r="BL213" s="18" t="s">
        <v>270</v>
      </c>
      <c r="BM213" s="237" t="s">
        <v>1309</v>
      </c>
    </row>
    <row r="214" s="13" customFormat="1">
      <c r="A214" s="13"/>
      <c r="B214" s="239"/>
      <c r="C214" s="240"/>
      <c r="D214" s="241" t="s">
        <v>272</v>
      </c>
      <c r="E214" s="242" t="s">
        <v>1</v>
      </c>
      <c r="F214" s="243" t="s">
        <v>1310</v>
      </c>
      <c r="G214" s="240"/>
      <c r="H214" s="244">
        <v>71.840000000000003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272</v>
      </c>
      <c r="AU214" s="250" t="s">
        <v>96</v>
      </c>
      <c r="AV214" s="13" t="s">
        <v>96</v>
      </c>
      <c r="AW214" s="13" t="s">
        <v>42</v>
      </c>
      <c r="AX214" s="13" t="s">
        <v>93</v>
      </c>
      <c r="AY214" s="250" t="s">
        <v>264</v>
      </c>
    </row>
    <row r="215" s="2" customFormat="1" ht="24.15" customHeight="1">
      <c r="A215" s="40"/>
      <c r="B215" s="41"/>
      <c r="C215" s="225" t="s">
        <v>423</v>
      </c>
      <c r="D215" s="225" t="s">
        <v>266</v>
      </c>
      <c r="E215" s="226" t="s">
        <v>1311</v>
      </c>
      <c r="F215" s="227" t="s">
        <v>1312</v>
      </c>
      <c r="G215" s="228" t="s">
        <v>269</v>
      </c>
      <c r="H215" s="229">
        <v>71.840000000000003</v>
      </c>
      <c r="I215" s="230"/>
      <c r="J215" s="231">
        <f>ROUND(I215*H215,2)</f>
        <v>0</v>
      </c>
      <c r="K215" s="232"/>
      <c r="L215" s="46"/>
      <c r="M215" s="233" t="s">
        <v>1</v>
      </c>
      <c r="N215" s="234" t="s">
        <v>50</v>
      </c>
      <c r="O215" s="93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7" t="s">
        <v>270</v>
      </c>
      <c r="AT215" s="237" t="s">
        <v>266</v>
      </c>
      <c r="AU215" s="237" t="s">
        <v>96</v>
      </c>
      <c r="AY215" s="18" t="s">
        <v>264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8" t="s">
        <v>93</v>
      </c>
      <c r="BK215" s="238">
        <f>ROUND(I215*H215,2)</f>
        <v>0</v>
      </c>
      <c r="BL215" s="18" t="s">
        <v>270</v>
      </c>
      <c r="BM215" s="237" t="s">
        <v>1313</v>
      </c>
    </row>
    <row r="216" s="13" customFormat="1">
      <c r="A216" s="13"/>
      <c r="B216" s="239"/>
      <c r="C216" s="240"/>
      <c r="D216" s="241" t="s">
        <v>272</v>
      </c>
      <c r="E216" s="242" t="s">
        <v>1</v>
      </c>
      <c r="F216" s="243" t="s">
        <v>1244</v>
      </c>
      <c r="G216" s="240"/>
      <c r="H216" s="244">
        <v>71.840000000000003</v>
      </c>
      <c r="I216" s="245"/>
      <c r="J216" s="240"/>
      <c r="K216" s="240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272</v>
      </c>
      <c r="AU216" s="250" t="s">
        <v>96</v>
      </c>
      <c r="AV216" s="13" t="s">
        <v>96</v>
      </c>
      <c r="AW216" s="13" t="s">
        <v>42</v>
      </c>
      <c r="AX216" s="13" t="s">
        <v>93</v>
      </c>
      <c r="AY216" s="250" t="s">
        <v>264</v>
      </c>
    </row>
    <row r="217" s="2" customFormat="1" ht="24.15" customHeight="1">
      <c r="A217" s="40"/>
      <c r="B217" s="41"/>
      <c r="C217" s="225" t="s">
        <v>430</v>
      </c>
      <c r="D217" s="225" t="s">
        <v>266</v>
      </c>
      <c r="E217" s="226" t="s">
        <v>1314</v>
      </c>
      <c r="F217" s="227" t="s">
        <v>1315</v>
      </c>
      <c r="G217" s="228" t="s">
        <v>269</v>
      </c>
      <c r="H217" s="229">
        <v>308</v>
      </c>
      <c r="I217" s="230"/>
      <c r="J217" s="231">
        <f>ROUND(I217*H217,2)</f>
        <v>0</v>
      </c>
      <c r="K217" s="232"/>
      <c r="L217" s="46"/>
      <c r="M217" s="233" t="s">
        <v>1</v>
      </c>
      <c r="N217" s="234" t="s">
        <v>50</v>
      </c>
      <c r="O217" s="93"/>
      <c r="P217" s="235">
        <f>O217*H217</f>
        <v>0</v>
      </c>
      <c r="Q217" s="235">
        <v>0.11303000000000001</v>
      </c>
      <c r="R217" s="235">
        <f>Q217*H217</f>
        <v>34.81324</v>
      </c>
      <c r="S217" s="235">
        <v>0</v>
      </c>
      <c r="T217" s="23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7" t="s">
        <v>270</v>
      </c>
      <c r="AT217" s="237" t="s">
        <v>266</v>
      </c>
      <c r="AU217" s="237" t="s">
        <v>96</v>
      </c>
      <c r="AY217" s="18" t="s">
        <v>264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8" t="s">
        <v>93</v>
      </c>
      <c r="BK217" s="238">
        <f>ROUND(I217*H217,2)</f>
        <v>0</v>
      </c>
      <c r="BL217" s="18" t="s">
        <v>270</v>
      </c>
      <c r="BM217" s="237" t="s">
        <v>1316</v>
      </c>
    </row>
    <row r="218" s="13" customFormat="1">
      <c r="A218" s="13"/>
      <c r="B218" s="239"/>
      <c r="C218" s="240"/>
      <c r="D218" s="241" t="s">
        <v>272</v>
      </c>
      <c r="E218" s="242" t="s">
        <v>1</v>
      </c>
      <c r="F218" s="243" t="s">
        <v>1305</v>
      </c>
      <c r="G218" s="240"/>
      <c r="H218" s="244">
        <v>308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272</v>
      </c>
      <c r="AU218" s="250" t="s">
        <v>96</v>
      </c>
      <c r="AV218" s="13" t="s">
        <v>96</v>
      </c>
      <c r="AW218" s="13" t="s">
        <v>42</v>
      </c>
      <c r="AX218" s="13" t="s">
        <v>85</v>
      </c>
      <c r="AY218" s="250" t="s">
        <v>264</v>
      </c>
    </row>
    <row r="219" s="13" customFormat="1">
      <c r="A219" s="13"/>
      <c r="B219" s="239"/>
      <c r="C219" s="240"/>
      <c r="D219" s="241" t="s">
        <v>272</v>
      </c>
      <c r="E219" s="242" t="s">
        <v>1</v>
      </c>
      <c r="F219" s="243" t="s">
        <v>1306</v>
      </c>
      <c r="G219" s="240"/>
      <c r="H219" s="244">
        <v>308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272</v>
      </c>
      <c r="AU219" s="250" t="s">
        <v>96</v>
      </c>
      <c r="AV219" s="13" t="s">
        <v>96</v>
      </c>
      <c r="AW219" s="13" t="s">
        <v>42</v>
      </c>
      <c r="AX219" s="13" t="s">
        <v>93</v>
      </c>
      <c r="AY219" s="250" t="s">
        <v>264</v>
      </c>
    </row>
    <row r="220" s="12" customFormat="1" ht="22.8" customHeight="1">
      <c r="A220" s="12"/>
      <c r="B220" s="209"/>
      <c r="C220" s="210"/>
      <c r="D220" s="211" t="s">
        <v>84</v>
      </c>
      <c r="E220" s="223" t="s">
        <v>321</v>
      </c>
      <c r="F220" s="223" t="s">
        <v>557</v>
      </c>
      <c r="G220" s="210"/>
      <c r="H220" s="210"/>
      <c r="I220" s="213"/>
      <c r="J220" s="224">
        <f>BK220</f>
        <v>0</v>
      </c>
      <c r="K220" s="210"/>
      <c r="L220" s="215"/>
      <c r="M220" s="216"/>
      <c r="N220" s="217"/>
      <c r="O220" s="217"/>
      <c r="P220" s="218">
        <f>SUM(P221:P256)</f>
        <v>0</v>
      </c>
      <c r="Q220" s="217"/>
      <c r="R220" s="218">
        <f>SUM(R221:R256)</f>
        <v>6.2464019999999998</v>
      </c>
      <c r="S220" s="217"/>
      <c r="T220" s="219">
        <f>SUM(T221:T256)</f>
        <v>0.016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0" t="s">
        <v>93</v>
      </c>
      <c r="AT220" s="221" t="s">
        <v>84</v>
      </c>
      <c r="AU220" s="221" t="s">
        <v>93</v>
      </c>
      <c r="AY220" s="220" t="s">
        <v>264</v>
      </c>
      <c r="BK220" s="222">
        <f>SUM(BK221:BK256)</f>
        <v>0</v>
      </c>
    </row>
    <row r="221" s="2" customFormat="1" ht="24.15" customHeight="1">
      <c r="A221" s="40"/>
      <c r="B221" s="41"/>
      <c r="C221" s="225" t="s">
        <v>434</v>
      </c>
      <c r="D221" s="225" t="s">
        <v>266</v>
      </c>
      <c r="E221" s="226" t="s">
        <v>1137</v>
      </c>
      <c r="F221" s="227" t="s">
        <v>1138</v>
      </c>
      <c r="G221" s="228" t="s">
        <v>308</v>
      </c>
      <c r="H221" s="229">
        <v>77.799999999999997</v>
      </c>
      <c r="I221" s="230"/>
      <c r="J221" s="231">
        <f>ROUND(I221*H221,2)</f>
        <v>0</v>
      </c>
      <c r="K221" s="232"/>
      <c r="L221" s="46"/>
      <c r="M221" s="233" t="s">
        <v>1</v>
      </c>
      <c r="N221" s="234" t="s">
        <v>50</v>
      </c>
      <c r="O221" s="93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7" t="s">
        <v>270</v>
      </c>
      <c r="AT221" s="237" t="s">
        <v>266</v>
      </c>
      <c r="AU221" s="237" t="s">
        <v>96</v>
      </c>
      <c r="AY221" s="18" t="s">
        <v>264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8" t="s">
        <v>93</v>
      </c>
      <c r="BK221" s="238">
        <f>ROUND(I221*H221,2)</f>
        <v>0</v>
      </c>
      <c r="BL221" s="18" t="s">
        <v>270</v>
      </c>
      <c r="BM221" s="237" t="s">
        <v>1317</v>
      </c>
    </row>
    <row r="222" s="13" customFormat="1">
      <c r="A222" s="13"/>
      <c r="B222" s="239"/>
      <c r="C222" s="240"/>
      <c r="D222" s="241" t="s">
        <v>272</v>
      </c>
      <c r="E222" s="242" t="s">
        <v>1</v>
      </c>
      <c r="F222" s="243" t="s">
        <v>1019</v>
      </c>
      <c r="G222" s="240"/>
      <c r="H222" s="244">
        <v>77.799999999999997</v>
      </c>
      <c r="I222" s="245"/>
      <c r="J222" s="240"/>
      <c r="K222" s="240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272</v>
      </c>
      <c r="AU222" s="250" t="s">
        <v>96</v>
      </c>
      <c r="AV222" s="13" t="s">
        <v>96</v>
      </c>
      <c r="AW222" s="13" t="s">
        <v>42</v>
      </c>
      <c r="AX222" s="13" t="s">
        <v>93</v>
      </c>
      <c r="AY222" s="250" t="s">
        <v>264</v>
      </c>
    </row>
    <row r="223" s="2" customFormat="1" ht="24.15" customHeight="1">
      <c r="A223" s="40"/>
      <c r="B223" s="41"/>
      <c r="C223" s="283" t="s">
        <v>444</v>
      </c>
      <c r="D223" s="283" t="s">
        <v>445</v>
      </c>
      <c r="E223" s="284" t="s">
        <v>1140</v>
      </c>
      <c r="F223" s="285" t="s">
        <v>1141</v>
      </c>
      <c r="G223" s="286" t="s">
        <v>308</v>
      </c>
      <c r="H223" s="287">
        <v>77.799999999999997</v>
      </c>
      <c r="I223" s="288"/>
      <c r="J223" s="289">
        <f>ROUND(I223*H223,2)</f>
        <v>0</v>
      </c>
      <c r="K223" s="290"/>
      <c r="L223" s="291"/>
      <c r="M223" s="292" t="s">
        <v>1</v>
      </c>
      <c r="N223" s="293" t="s">
        <v>50</v>
      </c>
      <c r="O223" s="93"/>
      <c r="P223" s="235">
        <f>O223*H223</f>
        <v>0</v>
      </c>
      <c r="Q223" s="235">
        <v>0.014500000000000001</v>
      </c>
      <c r="R223" s="235">
        <f>Q223*H223</f>
        <v>1.1281000000000001</v>
      </c>
      <c r="S223" s="235">
        <v>0</v>
      </c>
      <c r="T223" s="23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7" t="s">
        <v>321</v>
      </c>
      <c r="AT223" s="237" t="s">
        <v>445</v>
      </c>
      <c r="AU223" s="237" t="s">
        <v>96</v>
      </c>
      <c r="AY223" s="18" t="s">
        <v>264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8" t="s">
        <v>93</v>
      </c>
      <c r="BK223" s="238">
        <f>ROUND(I223*H223,2)</f>
        <v>0</v>
      </c>
      <c r="BL223" s="18" t="s">
        <v>270</v>
      </c>
      <c r="BM223" s="237" t="s">
        <v>1318</v>
      </c>
    </row>
    <row r="224" s="13" customFormat="1">
      <c r="A224" s="13"/>
      <c r="B224" s="239"/>
      <c r="C224" s="240"/>
      <c r="D224" s="241" t="s">
        <v>272</v>
      </c>
      <c r="E224" s="242" t="s">
        <v>1</v>
      </c>
      <c r="F224" s="243" t="s">
        <v>1019</v>
      </c>
      <c r="G224" s="240"/>
      <c r="H224" s="244">
        <v>77.799999999999997</v>
      </c>
      <c r="I224" s="245"/>
      <c r="J224" s="240"/>
      <c r="K224" s="240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272</v>
      </c>
      <c r="AU224" s="250" t="s">
        <v>96</v>
      </c>
      <c r="AV224" s="13" t="s">
        <v>96</v>
      </c>
      <c r="AW224" s="13" t="s">
        <v>42</v>
      </c>
      <c r="AX224" s="13" t="s">
        <v>93</v>
      </c>
      <c r="AY224" s="250" t="s">
        <v>264</v>
      </c>
    </row>
    <row r="225" s="2" customFormat="1" ht="24.15" customHeight="1">
      <c r="A225" s="40"/>
      <c r="B225" s="41"/>
      <c r="C225" s="225" t="s">
        <v>451</v>
      </c>
      <c r="D225" s="225" t="s">
        <v>266</v>
      </c>
      <c r="E225" s="226" t="s">
        <v>1143</v>
      </c>
      <c r="F225" s="227" t="s">
        <v>1144</v>
      </c>
      <c r="G225" s="228" t="s">
        <v>584</v>
      </c>
      <c r="H225" s="229">
        <v>2</v>
      </c>
      <c r="I225" s="230"/>
      <c r="J225" s="231">
        <f>ROUND(I225*H225,2)</f>
        <v>0</v>
      </c>
      <c r="K225" s="232"/>
      <c r="L225" s="46"/>
      <c r="M225" s="233" t="s">
        <v>1</v>
      </c>
      <c r="N225" s="234" t="s">
        <v>50</v>
      </c>
      <c r="O225" s="93"/>
      <c r="P225" s="235">
        <f>O225*H225</f>
        <v>0</v>
      </c>
      <c r="Q225" s="235">
        <v>0</v>
      </c>
      <c r="R225" s="235">
        <f>Q225*H225</f>
        <v>0</v>
      </c>
      <c r="S225" s="235">
        <v>0.0080000000000000002</v>
      </c>
      <c r="T225" s="236">
        <f>S225*H225</f>
        <v>0.016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7" t="s">
        <v>270</v>
      </c>
      <c r="AT225" s="237" t="s">
        <v>266</v>
      </c>
      <c r="AU225" s="237" t="s">
        <v>96</v>
      </c>
      <c r="AY225" s="18" t="s">
        <v>264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8" t="s">
        <v>93</v>
      </c>
      <c r="BK225" s="238">
        <f>ROUND(I225*H225,2)</f>
        <v>0</v>
      </c>
      <c r="BL225" s="18" t="s">
        <v>270</v>
      </c>
      <c r="BM225" s="237" t="s">
        <v>1319</v>
      </c>
    </row>
    <row r="226" s="2" customFormat="1" ht="24.15" customHeight="1">
      <c r="A226" s="40"/>
      <c r="B226" s="41"/>
      <c r="C226" s="283" t="s">
        <v>456</v>
      </c>
      <c r="D226" s="283" t="s">
        <v>445</v>
      </c>
      <c r="E226" s="284" t="s">
        <v>1146</v>
      </c>
      <c r="F226" s="285" t="s">
        <v>1147</v>
      </c>
      <c r="G226" s="286" t="s">
        <v>584</v>
      </c>
      <c r="H226" s="287">
        <v>2</v>
      </c>
      <c r="I226" s="288"/>
      <c r="J226" s="289">
        <f>ROUND(I226*H226,2)</f>
        <v>0</v>
      </c>
      <c r="K226" s="290"/>
      <c r="L226" s="291"/>
      <c r="M226" s="292" t="s">
        <v>1</v>
      </c>
      <c r="N226" s="293" t="s">
        <v>50</v>
      </c>
      <c r="O226" s="93"/>
      <c r="P226" s="235">
        <f>O226*H226</f>
        <v>0</v>
      </c>
      <c r="Q226" s="235">
        <v>0.0077999999999999996</v>
      </c>
      <c r="R226" s="235">
        <f>Q226*H226</f>
        <v>0.015599999999999999</v>
      </c>
      <c r="S226" s="235">
        <v>0</v>
      </c>
      <c r="T226" s="23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7" t="s">
        <v>321</v>
      </c>
      <c r="AT226" s="237" t="s">
        <v>445</v>
      </c>
      <c r="AU226" s="237" t="s">
        <v>96</v>
      </c>
      <c r="AY226" s="18" t="s">
        <v>264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8" t="s">
        <v>93</v>
      </c>
      <c r="BK226" s="238">
        <f>ROUND(I226*H226,2)</f>
        <v>0</v>
      </c>
      <c r="BL226" s="18" t="s">
        <v>270</v>
      </c>
      <c r="BM226" s="237" t="s">
        <v>1320</v>
      </c>
    </row>
    <row r="227" s="2" customFormat="1" ht="24.15" customHeight="1">
      <c r="A227" s="40"/>
      <c r="B227" s="41"/>
      <c r="C227" s="225" t="s">
        <v>461</v>
      </c>
      <c r="D227" s="225" t="s">
        <v>266</v>
      </c>
      <c r="E227" s="226" t="s">
        <v>652</v>
      </c>
      <c r="F227" s="227" t="s">
        <v>653</v>
      </c>
      <c r="G227" s="228" t="s">
        <v>308</v>
      </c>
      <c r="H227" s="229">
        <v>12</v>
      </c>
      <c r="I227" s="230"/>
      <c r="J227" s="231">
        <f>ROUND(I227*H227,2)</f>
        <v>0</v>
      </c>
      <c r="K227" s="232"/>
      <c r="L227" s="46"/>
      <c r="M227" s="233" t="s">
        <v>1</v>
      </c>
      <c r="N227" s="234" t="s">
        <v>50</v>
      </c>
      <c r="O227" s="93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7" t="s">
        <v>270</v>
      </c>
      <c r="AT227" s="237" t="s">
        <v>266</v>
      </c>
      <c r="AU227" s="237" t="s">
        <v>96</v>
      </c>
      <c r="AY227" s="18" t="s">
        <v>264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8" t="s">
        <v>93</v>
      </c>
      <c r="BK227" s="238">
        <f>ROUND(I227*H227,2)</f>
        <v>0</v>
      </c>
      <c r="BL227" s="18" t="s">
        <v>270</v>
      </c>
      <c r="BM227" s="237" t="s">
        <v>1321</v>
      </c>
    </row>
    <row r="228" s="13" customFormat="1">
      <c r="A228" s="13"/>
      <c r="B228" s="239"/>
      <c r="C228" s="240"/>
      <c r="D228" s="241" t="s">
        <v>272</v>
      </c>
      <c r="E228" s="242" t="s">
        <v>1</v>
      </c>
      <c r="F228" s="243" t="s">
        <v>1021</v>
      </c>
      <c r="G228" s="240"/>
      <c r="H228" s="244">
        <v>12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272</v>
      </c>
      <c r="AU228" s="250" t="s">
        <v>96</v>
      </c>
      <c r="AV228" s="13" t="s">
        <v>96</v>
      </c>
      <c r="AW228" s="13" t="s">
        <v>42</v>
      </c>
      <c r="AX228" s="13" t="s">
        <v>93</v>
      </c>
      <c r="AY228" s="250" t="s">
        <v>264</v>
      </c>
    </row>
    <row r="229" s="2" customFormat="1" ht="21.75" customHeight="1">
      <c r="A229" s="40"/>
      <c r="B229" s="41"/>
      <c r="C229" s="283" t="s">
        <v>465</v>
      </c>
      <c r="D229" s="283" t="s">
        <v>445</v>
      </c>
      <c r="E229" s="284" t="s">
        <v>657</v>
      </c>
      <c r="F229" s="285" t="s">
        <v>658</v>
      </c>
      <c r="G229" s="286" t="s">
        <v>308</v>
      </c>
      <c r="H229" s="287">
        <v>12</v>
      </c>
      <c r="I229" s="288"/>
      <c r="J229" s="289">
        <f>ROUND(I229*H229,2)</f>
        <v>0</v>
      </c>
      <c r="K229" s="290"/>
      <c r="L229" s="291"/>
      <c r="M229" s="292" t="s">
        <v>1</v>
      </c>
      <c r="N229" s="293" t="s">
        <v>50</v>
      </c>
      <c r="O229" s="93"/>
      <c r="P229" s="235">
        <f>O229*H229</f>
        <v>0</v>
      </c>
      <c r="Q229" s="235">
        <v>0.00027999999999999998</v>
      </c>
      <c r="R229" s="235">
        <f>Q229*H229</f>
        <v>0.0033599999999999997</v>
      </c>
      <c r="S229" s="235">
        <v>0</v>
      </c>
      <c r="T229" s="23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7" t="s">
        <v>321</v>
      </c>
      <c r="AT229" s="237" t="s">
        <v>445</v>
      </c>
      <c r="AU229" s="237" t="s">
        <v>96</v>
      </c>
      <c r="AY229" s="18" t="s">
        <v>264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8" t="s">
        <v>93</v>
      </c>
      <c r="BK229" s="238">
        <f>ROUND(I229*H229,2)</f>
        <v>0</v>
      </c>
      <c r="BL229" s="18" t="s">
        <v>270</v>
      </c>
      <c r="BM229" s="237" t="s">
        <v>1322</v>
      </c>
    </row>
    <row r="230" s="13" customFormat="1">
      <c r="A230" s="13"/>
      <c r="B230" s="239"/>
      <c r="C230" s="240"/>
      <c r="D230" s="241" t="s">
        <v>272</v>
      </c>
      <c r="E230" s="242" t="s">
        <v>1</v>
      </c>
      <c r="F230" s="243" t="s">
        <v>1021</v>
      </c>
      <c r="G230" s="240"/>
      <c r="H230" s="244">
        <v>12</v>
      </c>
      <c r="I230" s="245"/>
      <c r="J230" s="240"/>
      <c r="K230" s="240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272</v>
      </c>
      <c r="AU230" s="250" t="s">
        <v>96</v>
      </c>
      <c r="AV230" s="13" t="s">
        <v>96</v>
      </c>
      <c r="AW230" s="13" t="s">
        <v>42</v>
      </c>
      <c r="AX230" s="13" t="s">
        <v>93</v>
      </c>
      <c r="AY230" s="250" t="s">
        <v>264</v>
      </c>
    </row>
    <row r="231" s="2" customFormat="1" ht="24.15" customHeight="1">
      <c r="A231" s="40"/>
      <c r="B231" s="41"/>
      <c r="C231" s="225" t="s">
        <v>469</v>
      </c>
      <c r="D231" s="225" t="s">
        <v>266</v>
      </c>
      <c r="E231" s="226" t="s">
        <v>1151</v>
      </c>
      <c r="F231" s="227" t="s">
        <v>1152</v>
      </c>
      <c r="G231" s="228" t="s">
        <v>308</v>
      </c>
      <c r="H231" s="229">
        <v>12</v>
      </c>
      <c r="I231" s="230"/>
      <c r="J231" s="231">
        <f>ROUND(I231*H231,2)</f>
        <v>0</v>
      </c>
      <c r="K231" s="232"/>
      <c r="L231" s="46"/>
      <c r="M231" s="233" t="s">
        <v>1</v>
      </c>
      <c r="N231" s="234" t="s">
        <v>50</v>
      </c>
      <c r="O231" s="93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7" t="s">
        <v>270</v>
      </c>
      <c r="AT231" s="237" t="s">
        <v>266</v>
      </c>
      <c r="AU231" s="237" t="s">
        <v>96</v>
      </c>
      <c r="AY231" s="18" t="s">
        <v>264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8" t="s">
        <v>93</v>
      </c>
      <c r="BK231" s="238">
        <f>ROUND(I231*H231,2)</f>
        <v>0</v>
      </c>
      <c r="BL231" s="18" t="s">
        <v>270</v>
      </c>
      <c r="BM231" s="237" t="s">
        <v>1323</v>
      </c>
    </row>
    <row r="232" s="13" customFormat="1">
      <c r="A232" s="13"/>
      <c r="B232" s="239"/>
      <c r="C232" s="240"/>
      <c r="D232" s="241" t="s">
        <v>272</v>
      </c>
      <c r="E232" s="242" t="s">
        <v>1053</v>
      </c>
      <c r="F232" s="243" t="s">
        <v>1324</v>
      </c>
      <c r="G232" s="240"/>
      <c r="H232" s="244">
        <v>12</v>
      </c>
      <c r="I232" s="245"/>
      <c r="J232" s="240"/>
      <c r="K232" s="240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272</v>
      </c>
      <c r="AU232" s="250" t="s">
        <v>96</v>
      </c>
      <c r="AV232" s="13" t="s">
        <v>96</v>
      </c>
      <c r="AW232" s="13" t="s">
        <v>42</v>
      </c>
      <c r="AX232" s="13" t="s">
        <v>93</v>
      </c>
      <c r="AY232" s="250" t="s">
        <v>264</v>
      </c>
    </row>
    <row r="233" s="2" customFormat="1" ht="21.75" customHeight="1">
      <c r="A233" s="40"/>
      <c r="B233" s="41"/>
      <c r="C233" s="283" t="s">
        <v>476</v>
      </c>
      <c r="D233" s="283" t="s">
        <v>445</v>
      </c>
      <c r="E233" s="284" t="s">
        <v>1155</v>
      </c>
      <c r="F233" s="285" t="s">
        <v>1156</v>
      </c>
      <c r="G233" s="286" t="s">
        <v>308</v>
      </c>
      <c r="H233" s="287">
        <v>12</v>
      </c>
      <c r="I233" s="288"/>
      <c r="J233" s="289">
        <f>ROUND(I233*H233,2)</f>
        <v>0</v>
      </c>
      <c r="K233" s="290"/>
      <c r="L233" s="291"/>
      <c r="M233" s="292" t="s">
        <v>1</v>
      </c>
      <c r="N233" s="293" t="s">
        <v>50</v>
      </c>
      <c r="O233" s="93"/>
      <c r="P233" s="235">
        <f>O233*H233</f>
        <v>0</v>
      </c>
      <c r="Q233" s="235">
        <v>0.0027899999999999999</v>
      </c>
      <c r="R233" s="235">
        <f>Q233*H233</f>
        <v>0.033479999999999996</v>
      </c>
      <c r="S233" s="235">
        <v>0</v>
      </c>
      <c r="T233" s="23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7" t="s">
        <v>321</v>
      </c>
      <c r="AT233" s="237" t="s">
        <v>445</v>
      </c>
      <c r="AU233" s="237" t="s">
        <v>96</v>
      </c>
      <c r="AY233" s="18" t="s">
        <v>264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8" t="s">
        <v>93</v>
      </c>
      <c r="BK233" s="238">
        <f>ROUND(I233*H233,2)</f>
        <v>0</v>
      </c>
      <c r="BL233" s="18" t="s">
        <v>270</v>
      </c>
      <c r="BM233" s="237" t="s">
        <v>1325</v>
      </c>
    </row>
    <row r="234" s="13" customFormat="1">
      <c r="A234" s="13"/>
      <c r="B234" s="239"/>
      <c r="C234" s="240"/>
      <c r="D234" s="241" t="s">
        <v>272</v>
      </c>
      <c r="E234" s="242" t="s">
        <v>1</v>
      </c>
      <c r="F234" s="243" t="s">
        <v>1053</v>
      </c>
      <c r="G234" s="240"/>
      <c r="H234" s="244">
        <v>12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272</v>
      </c>
      <c r="AU234" s="250" t="s">
        <v>96</v>
      </c>
      <c r="AV234" s="13" t="s">
        <v>96</v>
      </c>
      <c r="AW234" s="13" t="s">
        <v>42</v>
      </c>
      <c r="AX234" s="13" t="s">
        <v>93</v>
      </c>
      <c r="AY234" s="250" t="s">
        <v>264</v>
      </c>
    </row>
    <row r="235" s="2" customFormat="1" ht="24.15" customHeight="1">
      <c r="A235" s="40"/>
      <c r="B235" s="41"/>
      <c r="C235" s="225" t="s">
        <v>482</v>
      </c>
      <c r="D235" s="225" t="s">
        <v>266</v>
      </c>
      <c r="E235" s="226" t="s">
        <v>677</v>
      </c>
      <c r="F235" s="227" t="s">
        <v>678</v>
      </c>
      <c r="G235" s="228" t="s">
        <v>584</v>
      </c>
      <c r="H235" s="229">
        <v>24</v>
      </c>
      <c r="I235" s="230"/>
      <c r="J235" s="231">
        <f>ROUND(I235*H235,2)</f>
        <v>0</v>
      </c>
      <c r="K235" s="232"/>
      <c r="L235" s="46"/>
      <c r="M235" s="233" t="s">
        <v>1</v>
      </c>
      <c r="N235" s="234" t="s">
        <v>50</v>
      </c>
      <c r="O235" s="93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7" t="s">
        <v>270</v>
      </c>
      <c r="AT235" s="237" t="s">
        <v>266</v>
      </c>
      <c r="AU235" s="237" t="s">
        <v>96</v>
      </c>
      <c r="AY235" s="18" t="s">
        <v>264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8" t="s">
        <v>93</v>
      </c>
      <c r="BK235" s="238">
        <f>ROUND(I235*H235,2)</f>
        <v>0</v>
      </c>
      <c r="BL235" s="18" t="s">
        <v>270</v>
      </c>
      <c r="BM235" s="237" t="s">
        <v>1326</v>
      </c>
    </row>
    <row r="236" s="2" customFormat="1" ht="16.5" customHeight="1">
      <c r="A236" s="40"/>
      <c r="B236" s="41"/>
      <c r="C236" s="283" t="s">
        <v>487</v>
      </c>
      <c r="D236" s="283" t="s">
        <v>445</v>
      </c>
      <c r="E236" s="284" t="s">
        <v>681</v>
      </c>
      <c r="F236" s="285" t="s">
        <v>682</v>
      </c>
      <c r="G236" s="286" t="s">
        <v>584</v>
      </c>
      <c r="H236" s="287">
        <v>24</v>
      </c>
      <c r="I236" s="288"/>
      <c r="J236" s="289">
        <f>ROUND(I236*H236,2)</f>
        <v>0</v>
      </c>
      <c r="K236" s="290"/>
      <c r="L236" s="291"/>
      <c r="M236" s="292" t="s">
        <v>1</v>
      </c>
      <c r="N236" s="293" t="s">
        <v>50</v>
      </c>
      <c r="O236" s="93"/>
      <c r="P236" s="235">
        <f>O236*H236</f>
        <v>0</v>
      </c>
      <c r="Q236" s="235">
        <v>6.9999999999999994E-05</v>
      </c>
      <c r="R236" s="235">
        <f>Q236*H236</f>
        <v>0.0016799999999999999</v>
      </c>
      <c r="S236" s="235">
        <v>0</v>
      </c>
      <c r="T236" s="23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7" t="s">
        <v>321</v>
      </c>
      <c r="AT236" s="237" t="s">
        <v>445</v>
      </c>
      <c r="AU236" s="237" t="s">
        <v>96</v>
      </c>
      <c r="AY236" s="18" t="s">
        <v>264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8" t="s">
        <v>93</v>
      </c>
      <c r="BK236" s="238">
        <f>ROUND(I236*H236,2)</f>
        <v>0</v>
      </c>
      <c r="BL236" s="18" t="s">
        <v>270</v>
      </c>
      <c r="BM236" s="237" t="s">
        <v>1327</v>
      </c>
    </row>
    <row r="237" s="2" customFormat="1" ht="24.15" customHeight="1">
      <c r="A237" s="40"/>
      <c r="B237" s="41"/>
      <c r="C237" s="225" t="s">
        <v>497</v>
      </c>
      <c r="D237" s="225" t="s">
        <v>266</v>
      </c>
      <c r="E237" s="226" t="s">
        <v>685</v>
      </c>
      <c r="F237" s="227" t="s">
        <v>686</v>
      </c>
      <c r="G237" s="228" t="s">
        <v>584</v>
      </c>
      <c r="H237" s="229">
        <v>12</v>
      </c>
      <c r="I237" s="230"/>
      <c r="J237" s="231">
        <f>ROUND(I237*H237,2)</f>
        <v>0</v>
      </c>
      <c r="K237" s="232"/>
      <c r="L237" s="46"/>
      <c r="M237" s="233" t="s">
        <v>1</v>
      </c>
      <c r="N237" s="234" t="s">
        <v>50</v>
      </c>
      <c r="O237" s="93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7" t="s">
        <v>270</v>
      </c>
      <c r="AT237" s="237" t="s">
        <v>266</v>
      </c>
      <c r="AU237" s="237" t="s">
        <v>96</v>
      </c>
      <c r="AY237" s="18" t="s">
        <v>264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8" t="s">
        <v>93</v>
      </c>
      <c r="BK237" s="238">
        <f>ROUND(I237*H237,2)</f>
        <v>0</v>
      </c>
      <c r="BL237" s="18" t="s">
        <v>270</v>
      </c>
      <c r="BM237" s="237" t="s">
        <v>1328</v>
      </c>
    </row>
    <row r="238" s="2" customFormat="1" ht="33" customHeight="1">
      <c r="A238" s="40"/>
      <c r="B238" s="41"/>
      <c r="C238" s="283" t="s">
        <v>502</v>
      </c>
      <c r="D238" s="283" t="s">
        <v>445</v>
      </c>
      <c r="E238" s="284" t="s">
        <v>689</v>
      </c>
      <c r="F238" s="285" t="s">
        <v>1329</v>
      </c>
      <c r="G238" s="286" t="s">
        <v>621</v>
      </c>
      <c r="H238" s="287">
        <v>12</v>
      </c>
      <c r="I238" s="288"/>
      <c r="J238" s="289">
        <f>ROUND(I238*H238,2)</f>
        <v>0</v>
      </c>
      <c r="K238" s="290"/>
      <c r="L238" s="291"/>
      <c r="M238" s="292" t="s">
        <v>1</v>
      </c>
      <c r="N238" s="293" t="s">
        <v>50</v>
      </c>
      <c r="O238" s="93"/>
      <c r="P238" s="235">
        <f>O238*H238</f>
        <v>0</v>
      </c>
      <c r="Q238" s="235">
        <v>0.00067000000000000002</v>
      </c>
      <c r="R238" s="235">
        <f>Q238*H238</f>
        <v>0.0080400000000000003</v>
      </c>
      <c r="S238" s="235">
        <v>0</v>
      </c>
      <c r="T238" s="23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7" t="s">
        <v>321</v>
      </c>
      <c r="AT238" s="237" t="s">
        <v>445</v>
      </c>
      <c r="AU238" s="237" t="s">
        <v>96</v>
      </c>
      <c r="AY238" s="18" t="s">
        <v>264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8" t="s">
        <v>93</v>
      </c>
      <c r="BK238" s="238">
        <f>ROUND(I238*H238,2)</f>
        <v>0</v>
      </c>
      <c r="BL238" s="18" t="s">
        <v>270</v>
      </c>
      <c r="BM238" s="237" t="s">
        <v>1330</v>
      </c>
    </row>
    <row r="239" s="2" customFormat="1" ht="16.5" customHeight="1">
      <c r="A239" s="40"/>
      <c r="B239" s="41"/>
      <c r="C239" s="225" t="s">
        <v>510</v>
      </c>
      <c r="D239" s="225" t="s">
        <v>266</v>
      </c>
      <c r="E239" s="226" t="s">
        <v>733</v>
      </c>
      <c r="F239" s="227" t="s">
        <v>734</v>
      </c>
      <c r="G239" s="228" t="s">
        <v>584</v>
      </c>
      <c r="H239" s="229">
        <v>12</v>
      </c>
      <c r="I239" s="230"/>
      <c r="J239" s="231">
        <f>ROUND(I239*H239,2)</f>
        <v>0</v>
      </c>
      <c r="K239" s="232"/>
      <c r="L239" s="46"/>
      <c r="M239" s="233" t="s">
        <v>1</v>
      </c>
      <c r="N239" s="234" t="s">
        <v>50</v>
      </c>
      <c r="O239" s="93"/>
      <c r="P239" s="235">
        <f>O239*H239</f>
        <v>0</v>
      </c>
      <c r="Q239" s="235">
        <v>0.00038000000000000002</v>
      </c>
      <c r="R239" s="235">
        <f>Q239*H239</f>
        <v>0.0045599999999999998</v>
      </c>
      <c r="S239" s="235">
        <v>0</v>
      </c>
      <c r="T239" s="23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7" t="s">
        <v>270</v>
      </c>
      <c r="AT239" s="237" t="s">
        <v>266</v>
      </c>
      <c r="AU239" s="237" t="s">
        <v>96</v>
      </c>
      <c r="AY239" s="18" t="s">
        <v>264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8" t="s">
        <v>93</v>
      </c>
      <c r="BK239" s="238">
        <f>ROUND(I239*H239,2)</f>
        <v>0</v>
      </c>
      <c r="BL239" s="18" t="s">
        <v>270</v>
      </c>
      <c r="BM239" s="237" t="s">
        <v>1331</v>
      </c>
    </row>
    <row r="240" s="2" customFormat="1" ht="24.15" customHeight="1">
      <c r="A240" s="40"/>
      <c r="B240" s="41"/>
      <c r="C240" s="225" t="s">
        <v>516</v>
      </c>
      <c r="D240" s="225" t="s">
        <v>266</v>
      </c>
      <c r="E240" s="226" t="s">
        <v>1163</v>
      </c>
      <c r="F240" s="227" t="s">
        <v>1164</v>
      </c>
      <c r="G240" s="228" t="s">
        <v>584</v>
      </c>
      <c r="H240" s="229">
        <v>12</v>
      </c>
      <c r="I240" s="230"/>
      <c r="J240" s="231">
        <f>ROUND(I240*H240,2)</f>
        <v>0</v>
      </c>
      <c r="K240" s="232"/>
      <c r="L240" s="46"/>
      <c r="M240" s="233" t="s">
        <v>1</v>
      </c>
      <c r="N240" s="234" t="s">
        <v>50</v>
      </c>
      <c r="O240" s="93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7" t="s">
        <v>270</v>
      </c>
      <c r="AT240" s="237" t="s">
        <v>266</v>
      </c>
      <c r="AU240" s="237" t="s">
        <v>96</v>
      </c>
      <c r="AY240" s="18" t="s">
        <v>264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8" t="s">
        <v>93</v>
      </c>
      <c r="BK240" s="238">
        <f>ROUND(I240*H240,2)</f>
        <v>0</v>
      </c>
      <c r="BL240" s="18" t="s">
        <v>270</v>
      </c>
      <c r="BM240" s="237" t="s">
        <v>1332</v>
      </c>
    </row>
    <row r="241" s="2" customFormat="1" ht="24.15" customHeight="1">
      <c r="A241" s="40"/>
      <c r="B241" s="41"/>
      <c r="C241" s="283" t="s">
        <v>521</v>
      </c>
      <c r="D241" s="283" t="s">
        <v>445</v>
      </c>
      <c r="E241" s="284" t="s">
        <v>1166</v>
      </c>
      <c r="F241" s="285" t="s">
        <v>1167</v>
      </c>
      <c r="G241" s="286" t="s">
        <v>621</v>
      </c>
      <c r="H241" s="287">
        <v>12</v>
      </c>
      <c r="I241" s="288"/>
      <c r="J241" s="289">
        <f>ROUND(I241*H241,2)</f>
        <v>0</v>
      </c>
      <c r="K241" s="290"/>
      <c r="L241" s="291"/>
      <c r="M241" s="292" t="s">
        <v>1</v>
      </c>
      <c r="N241" s="293" t="s">
        <v>50</v>
      </c>
      <c r="O241" s="93"/>
      <c r="P241" s="235">
        <f>O241*H241</f>
        <v>0</v>
      </c>
      <c r="Q241" s="235">
        <v>0.0023</v>
      </c>
      <c r="R241" s="235">
        <f>Q241*H241</f>
        <v>0.0276</v>
      </c>
      <c r="S241" s="235">
        <v>0</v>
      </c>
      <c r="T241" s="23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7" t="s">
        <v>321</v>
      </c>
      <c r="AT241" s="237" t="s">
        <v>445</v>
      </c>
      <c r="AU241" s="237" t="s">
        <v>96</v>
      </c>
      <c r="AY241" s="18" t="s">
        <v>264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8" t="s">
        <v>93</v>
      </c>
      <c r="BK241" s="238">
        <f>ROUND(I241*H241,2)</f>
        <v>0</v>
      </c>
      <c r="BL241" s="18" t="s">
        <v>270</v>
      </c>
      <c r="BM241" s="237" t="s">
        <v>1333</v>
      </c>
    </row>
    <row r="242" s="2" customFormat="1" ht="37.8" customHeight="1">
      <c r="A242" s="40"/>
      <c r="B242" s="41"/>
      <c r="C242" s="283" t="s">
        <v>526</v>
      </c>
      <c r="D242" s="283" t="s">
        <v>445</v>
      </c>
      <c r="E242" s="284" t="s">
        <v>793</v>
      </c>
      <c r="F242" s="285" t="s">
        <v>794</v>
      </c>
      <c r="G242" s="286" t="s">
        <v>621</v>
      </c>
      <c r="H242" s="287">
        <v>12</v>
      </c>
      <c r="I242" s="288"/>
      <c r="J242" s="289">
        <f>ROUND(I242*H242,2)</f>
        <v>0</v>
      </c>
      <c r="K242" s="290"/>
      <c r="L242" s="291"/>
      <c r="M242" s="292" t="s">
        <v>1</v>
      </c>
      <c r="N242" s="293" t="s">
        <v>50</v>
      </c>
      <c r="O242" s="93"/>
      <c r="P242" s="235">
        <f>O242*H242</f>
        <v>0</v>
      </c>
      <c r="Q242" s="235">
        <v>0.0030000000000000001</v>
      </c>
      <c r="R242" s="235">
        <f>Q242*H242</f>
        <v>0.036000000000000004</v>
      </c>
      <c r="S242" s="235">
        <v>0</v>
      </c>
      <c r="T242" s="23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7" t="s">
        <v>321</v>
      </c>
      <c r="AT242" s="237" t="s">
        <v>445</v>
      </c>
      <c r="AU242" s="237" t="s">
        <v>96</v>
      </c>
      <c r="AY242" s="18" t="s">
        <v>264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8" t="s">
        <v>93</v>
      </c>
      <c r="BK242" s="238">
        <f>ROUND(I242*H242,2)</f>
        <v>0</v>
      </c>
      <c r="BL242" s="18" t="s">
        <v>270</v>
      </c>
      <c r="BM242" s="237" t="s">
        <v>1334</v>
      </c>
    </row>
    <row r="243" s="2" customFormat="1" ht="37.8" customHeight="1">
      <c r="A243" s="40"/>
      <c r="B243" s="41"/>
      <c r="C243" s="283" t="s">
        <v>530</v>
      </c>
      <c r="D243" s="283" t="s">
        <v>445</v>
      </c>
      <c r="E243" s="284" t="s">
        <v>805</v>
      </c>
      <c r="F243" s="285" t="s">
        <v>806</v>
      </c>
      <c r="G243" s="286" t="s">
        <v>621</v>
      </c>
      <c r="H243" s="287">
        <v>12</v>
      </c>
      <c r="I243" s="288"/>
      <c r="J243" s="289">
        <f>ROUND(I243*H243,2)</f>
        <v>0</v>
      </c>
      <c r="K243" s="290"/>
      <c r="L243" s="291"/>
      <c r="M243" s="292" t="s">
        <v>1</v>
      </c>
      <c r="N243" s="293" t="s">
        <v>50</v>
      </c>
      <c r="O243" s="93"/>
      <c r="P243" s="235">
        <f>O243*H243</f>
        <v>0</v>
      </c>
      <c r="Q243" s="235">
        <v>0.0050000000000000001</v>
      </c>
      <c r="R243" s="235">
        <f>Q243*H243</f>
        <v>0.059999999999999998</v>
      </c>
      <c r="S243" s="235">
        <v>0</v>
      </c>
      <c r="T243" s="23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7" t="s">
        <v>321</v>
      </c>
      <c r="AT243" s="237" t="s">
        <v>445</v>
      </c>
      <c r="AU243" s="237" t="s">
        <v>96</v>
      </c>
      <c r="AY243" s="18" t="s">
        <v>264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8" t="s">
        <v>93</v>
      </c>
      <c r="BK243" s="238">
        <f>ROUND(I243*H243,2)</f>
        <v>0</v>
      </c>
      <c r="BL243" s="18" t="s">
        <v>270</v>
      </c>
      <c r="BM243" s="237" t="s">
        <v>1335</v>
      </c>
    </row>
    <row r="244" s="2" customFormat="1" ht="16.5" customHeight="1">
      <c r="A244" s="40"/>
      <c r="B244" s="41"/>
      <c r="C244" s="225" t="s">
        <v>536</v>
      </c>
      <c r="D244" s="225" t="s">
        <v>266</v>
      </c>
      <c r="E244" s="226" t="s">
        <v>1171</v>
      </c>
      <c r="F244" s="227" t="s">
        <v>1172</v>
      </c>
      <c r="G244" s="228" t="s">
        <v>308</v>
      </c>
      <c r="H244" s="229">
        <v>77.799999999999997</v>
      </c>
      <c r="I244" s="230"/>
      <c r="J244" s="231">
        <f>ROUND(I244*H244,2)</f>
        <v>0</v>
      </c>
      <c r="K244" s="232"/>
      <c r="L244" s="46"/>
      <c r="M244" s="233" t="s">
        <v>1</v>
      </c>
      <c r="N244" s="234" t="s">
        <v>50</v>
      </c>
      <c r="O244" s="93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7" t="s">
        <v>270</v>
      </c>
      <c r="AT244" s="237" t="s">
        <v>266</v>
      </c>
      <c r="AU244" s="237" t="s">
        <v>96</v>
      </c>
      <c r="AY244" s="18" t="s">
        <v>264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8" t="s">
        <v>93</v>
      </c>
      <c r="BK244" s="238">
        <f>ROUND(I244*H244,2)</f>
        <v>0</v>
      </c>
      <c r="BL244" s="18" t="s">
        <v>270</v>
      </c>
      <c r="BM244" s="237" t="s">
        <v>1336</v>
      </c>
    </row>
    <row r="245" s="13" customFormat="1">
      <c r="A245" s="13"/>
      <c r="B245" s="239"/>
      <c r="C245" s="240"/>
      <c r="D245" s="241" t="s">
        <v>272</v>
      </c>
      <c r="E245" s="242" t="s">
        <v>1</v>
      </c>
      <c r="F245" s="243" t="s">
        <v>1019</v>
      </c>
      <c r="G245" s="240"/>
      <c r="H245" s="244">
        <v>77.799999999999997</v>
      </c>
      <c r="I245" s="245"/>
      <c r="J245" s="240"/>
      <c r="K245" s="240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272</v>
      </c>
      <c r="AU245" s="250" t="s">
        <v>96</v>
      </c>
      <c r="AV245" s="13" t="s">
        <v>96</v>
      </c>
      <c r="AW245" s="13" t="s">
        <v>42</v>
      </c>
      <c r="AX245" s="13" t="s">
        <v>93</v>
      </c>
      <c r="AY245" s="250" t="s">
        <v>264</v>
      </c>
    </row>
    <row r="246" s="2" customFormat="1" ht="24.15" customHeight="1">
      <c r="A246" s="40"/>
      <c r="B246" s="41"/>
      <c r="C246" s="225" t="s">
        <v>542</v>
      </c>
      <c r="D246" s="225" t="s">
        <v>266</v>
      </c>
      <c r="E246" s="226" t="s">
        <v>813</v>
      </c>
      <c r="F246" s="227" t="s">
        <v>814</v>
      </c>
      <c r="G246" s="228" t="s">
        <v>308</v>
      </c>
      <c r="H246" s="229">
        <v>155.59999999999999</v>
      </c>
      <c r="I246" s="230"/>
      <c r="J246" s="231">
        <f>ROUND(I246*H246,2)</f>
        <v>0</v>
      </c>
      <c r="K246" s="232"/>
      <c r="L246" s="46"/>
      <c r="M246" s="233" t="s">
        <v>1</v>
      </c>
      <c r="N246" s="234" t="s">
        <v>50</v>
      </c>
      <c r="O246" s="93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7" t="s">
        <v>270</v>
      </c>
      <c r="AT246" s="237" t="s">
        <v>266</v>
      </c>
      <c r="AU246" s="237" t="s">
        <v>96</v>
      </c>
      <c r="AY246" s="18" t="s">
        <v>264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8" t="s">
        <v>93</v>
      </c>
      <c r="BK246" s="238">
        <f>ROUND(I246*H246,2)</f>
        <v>0</v>
      </c>
      <c r="BL246" s="18" t="s">
        <v>270</v>
      </c>
      <c r="BM246" s="237" t="s">
        <v>1337</v>
      </c>
    </row>
    <row r="247" s="13" customFormat="1">
      <c r="A247" s="13"/>
      <c r="B247" s="239"/>
      <c r="C247" s="240"/>
      <c r="D247" s="241" t="s">
        <v>272</v>
      </c>
      <c r="E247" s="242" t="s">
        <v>1</v>
      </c>
      <c r="F247" s="243" t="s">
        <v>1175</v>
      </c>
      <c r="G247" s="240"/>
      <c r="H247" s="244">
        <v>155.59999999999999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272</v>
      </c>
      <c r="AU247" s="250" t="s">
        <v>96</v>
      </c>
      <c r="AV247" s="13" t="s">
        <v>96</v>
      </c>
      <c r="AW247" s="13" t="s">
        <v>42</v>
      </c>
      <c r="AX247" s="13" t="s">
        <v>93</v>
      </c>
      <c r="AY247" s="250" t="s">
        <v>264</v>
      </c>
    </row>
    <row r="248" s="2" customFormat="1" ht="24.15" customHeight="1">
      <c r="A248" s="40"/>
      <c r="B248" s="41"/>
      <c r="C248" s="225" t="s">
        <v>547</v>
      </c>
      <c r="D248" s="225" t="s">
        <v>266</v>
      </c>
      <c r="E248" s="226" t="s">
        <v>817</v>
      </c>
      <c r="F248" s="227" t="s">
        <v>818</v>
      </c>
      <c r="G248" s="228" t="s">
        <v>584</v>
      </c>
      <c r="H248" s="229">
        <v>2</v>
      </c>
      <c r="I248" s="230"/>
      <c r="J248" s="231">
        <f>ROUND(I248*H248,2)</f>
        <v>0</v>
      </c>
      <c r="K248" s="232"/>
      <c r="L248" s="46"/>
      <c r="M248" s="233" t="s">
        <v>1</v>
      </c>
      <c r="N248" s="234" t="s">
        <v>50</v>
      </c>
      <c r="O248" s="93"/>
      <c r="P248" s="235">
        <f>O248*H248</f>
        <v>0</v>
      </c>
      <c r="Q248" s="235">
        <v>0.45937</v>
      </c>
      <c r="R248" s="235">
        <f>Q248*H248</f>
        <v>0.91874</v>
      </c>
      <c r="S248" s="235">
        <v>0</v>
      </c>
      <c r="T248" s="23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7" t="s">
        <v>270</v>
      </c>
      <c r="AT248" s="237" t="s">
        <v>266</v>
      </c>
      <c r="AU248" s="237" t="s">
        <v>96</v>
      </c>
      <c r="AY248" s="18" t="s">
        <v>264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8" t="s">
        <v>93</v>
      </c>
      <c r="BK248" s="238">
        <f>ROUND(I248*H248,2)</f>
        <v>0</v>
      </c>
      <c r="BL248" s="18" t="s">
        <v>270</v>
      </c>
      <c r="BM248" s="237" t="s">
        <v>1338</v>
      </c>
    </row>
    <row r="249" s="2" customFormat="1" ht="16.5" customHeight="1">
      <c r="A249" s="40"/>
      <c r="B249" s="41"/>
      <c r="C249" s="225" t="s">
        <v>552</v>
      </c>
      <c r="D249" s="225" t="s">
        <v>266</v>
      </c>
      <c r="E249" s="226" t="s">
        <v>833</v>
      </c>
      <c r="F249" s="227" t="s">
        <v>834</v>
      </c>
      <c r="G249" s="228" t="s">
        <v>584</v>
      </c>
      <c r="H249" s="229">
        <v>12</v>
      </c>
      <c r="I249" s="230"/>
      <c r="J249" s="231">
        <f>ROUND(I249*H249,2)</f>
        <v>0</v>
      </c>
      <c r="K249" s="232"/>
      <c r="L249" s="46"/>
      <c r="M249" s="233" t="s">
        <v>1</v>
      </c>
      <c r="N249" s="234" t="s">
        <v>50</v>
      </c>
      <c r="O249" s="93"/>
      <c r="P249" s="235">
        <f>O249*H249</f>
        <v>0</v>
      </c>
      <c r="Q249" s="235">
        <v>0.063829999999999998</v>
      </c>
      <c r="R249" s="235">
        <f>Q249*H249</f>
        <v>0.76595999999999997</v>
      </c>
      <c r="S249" s="235">
        <v>0</v>
      </c>
      <c r="T249" s="23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7" t="s">
        <v>270</v>
      </c>
      <c r="AT249" s="237" t="s">
        <v>266</v>
      </c>
      <c r="AU249" s="237" t="s">
        <v>96</v>
      </c>
      <c r="AY249" s="18" t="s">
        <v>264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8" t="s">
        <v>93</v>
      </c>
      <c r="BK249" s="238">
        <f>ROUND(I249*H249,2)</f>
        <v>0</v>
      </c>
      <c r="BL249" s="18" t="s">
        <v>270</v>
      </c>
      <c r="BM249" s="237" t="s">
        <v>1339</v>
      </c>
    </row>
    <row r="250" s="2" customFormat="1" ht="24.15" customHeight="1">
      <c r="A250" s="40"/>
      <c r="B250" s="41"/>
      <c r="C250" s="283" t="s">
        <v>558</v>
      </c>
      <c r="D250" s="283" t="s">
        <v>445</v>
      </c>
      <c r="E250" s="284" t="s">
        <v>837</v>
      </c>
      <c r="F250" s="285" t="s">
        <v>838</v>
      </c>
      <c r="G250" s="286" t="s">
        <v>621</v>
      </c>
      <c r="H250" s="287">
        <v>12</v>
      </c>
      <c r="I250" s="288"/>
      <c r="J250" s="289">
        <f>ROUND(I250*H250,2)</f>
        <v>0</v>
      </c>
      <c r="K250" s="290"/>
      <c r="L250" s="291"/>
      <c r="M250" s="292" t="s">
        <v>1</v>
      </c>
      <c r="N250" s="293" t="s">
        <v>50</v>
      </c>
      <c r="O250" s="93"/>
      <c r="P250" s="235">
        <f>O250*H250</f>
        <v>0</v>
      </c>
      <c r="Q250" s="235">
        <v>0.0048999999999999998</v>
      </c>
      <c r="R250" s="235">
        <f>Q250*H250</f>
        <v>0.058799999999999998</v>
      </c>
      <c r="S250" s="235">
        <v>0</v>
      </c>
      <c r="T250" s="23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7" t="s">
        <v>321</v>
      </c>
      <c r="AT250" s="237" t="s">
        <v>445</v>
      </c>
      <c r="AU250" s="237" t="s">
        <v>96</v>
      </c>
      <c r="AY250" s="18" t="s">
        <v>264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8" t="s">
        <v>93</v>
      </c>
      <c r="BK250" s="238">
        <f>ROUND(I250*H250,2)</f>
        <v>0</v>
      </c>
      <c r="BL250" s="18" t="s">
        <v>270</v>
      </c>
      <c r="BM250" s="237" t="s">
        <v>1340</v>
      </c>
    </row>
    <row r="251" s="2" customFormat="1" ht="33" customHeight="1">
      <c r="A251" s="40"/>
      <c r="B251" s="41"/>
      <c r="C251" s="225" t="s">
        <v>562</v>
      </c>
      <c r="D251" s="225" t="s">
        <v>266</v>
      </c>
      <c r="E251" s="226" t="s">
        <v>1179</v>
      </c>
      <c r="F251" s="227" t="s">
        <v>1180</v>
      </c>
      <c r="G251" s="228" t="s">
        <v>584</v>
      </c>
      <c r="H251" s="229">
        <v>12</v>
      </c>
      <c r="I251" s="230"/>
      <c r="J251" s="231">
        <f>ROUND(I251*H251,2)</f>
        <v>0</v>
      </c>
      <c r="K251" s="232"/>
      <c r="L251" s="46"/>
      <c r="M251" s="233" t="s">
        <v>1</v>
      </c>
      <c r="N251" s="234" t="s">
        <v>50</v>
      </c>
      <c r="O251" s="93"/>
      <c r="P251" s="235">
        <f>O251*H251</f>
        <v>0</v>
      </c>
      <c r="Q251" s="235">
        <v>0.26469999999999999</v>
      </c>
      <c r="R251" s="235">
        <f>Q251*H251</f>
        <v>3.1764000000000001</v>
      </c>
      <c r="S251" s="235">
        <v>0</v>
      </c>
      <c r="T251" s="23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7" t="s">
        <v>270</v>
      </c>
      <c r="AT251" s="237" t="s">
        <v>266</v>
      </c>
      <c r="AU251" s="237" t="s">
        <v>96</v>
      </c>
      <c r="AY251" s="18" t="s">
        <v>264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8" t="s">
        <v>93</v>
      </c>
      <c r="BK251" s="238">
        <f>ROUND(I251*H251,2)</f>
        <v>0</v>
      </c>
      <c r="BL251" s="18" t="s">
        <v>270</v>
      </c>
      <c r="BM251" s="237" t="s">
        <v>1341</v>
      </c>
    </row>
    <row r="252" s="2" customFormat="1" ht="21.75" customHeight="1">
      <c r="A252" s="40"/>
      <c r="B252" s="41"/>
      <c r="C252" s="225" t="s">
        <v>566</v>
      </c>
      <c r="D252" s="225" t="s">
        <v>266</v>
      </c>
      <c r="E252" s="226" t="s">
        <v>857</v>
      </c>
      <c r="F252" s="227" t="s">
        <v>858</v>
      </c>
      <c r="G252" s="228" t="s">
        <v>308</v>
      </c>
      <c r="H252" s="229">
        <v>89.799999999999997</v>
      </c>
      <c r="I252" s="230"/>
      <c r="J252" s="231">
        <f>ROUND(I252*H252,2)</f>
        <v>0</v>
      </c>
      <c r="K252" s="232"/>
      <c r="L252" s="46"/>
      <c r="M252" s="233" t="s">
        <v>1</v>
      </c>
      <c r="N252" s="234" t="s">
        <v>50</v>
      </c>
      <c r="O252" s="93"/>
      <c r="P252" s="235">
        <f>O252*H252</f>
        <v>0</v>
      </c>
      <c r="Q252" s="235">
        <v>9.0000000000000006E-05</v>
      </c>
      <c r="R252" s="235">
        <f>Q252*H252</f>
        <v>0.0080820000000000006</v>
      </c>
      <c r="S252" s="235">
        <v>0</v>
      </c>
      <c r="T252" s="23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7" t="s">
        <v>270</v>
      </c>
      <c r="AT252" s="237" t="s">
        <v>266</v>
      </c>
      <c r="AU252" s="237" t="s">
        <v>96</v>
      </c>
      <c r="AY252" s="18" t="s">
        <v>264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8" t="s">
        <v>93</v>
      </c>
      <c r="BK252" s="238">
        <f>ROUND(I252*H252,2)</f>
        <v>0</v>
      </c>
      <c r="BL252" s="18" t="s">
        <v>270</v>
      </c>
      <c r="BM252" s="237" t="s">
        <v>1342</v>
      </c>
    </row>
    <row r="253" s="13" customFormat="1">
      <c r="A253" s="13"/>
      <c r="B253" s="239"/>
      <c r="C253" s="240"/>
      <c r="D253" s="241" t="s">
        <v>272</v>
      </c>
      <c r="E253" s="242" t="s">
        <v>1</v>
      </c>
      <c r="F253" s="243" t="s">
        <v>1183</v>
      </c>
      <c r="G253" s="240"/>
      <c r="H253" s="244">
        <v>89.799999999999997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272</v>
      </c>
      <c r="AU253" s="250" t="s">
        <v>96</v>
      </c>
      <c r="AV253" s="13" t="s">
        <v>96</v>
      </c>
      <c r="AW253" s="13" t="s">
        <v>42</v>
      </c>
      <c r="AX253" s="13" t="s">
        <v>93</v>
      </c>
      <c r="AY253" s="250" t="s">
        <v>264</v>
      </c>
    </row>
    <row r="254" s="2" customFormat="1" ht="21.75" customHeight="1">
      <c r="A254" s="40"/>
      <c r="B254" s="41"/>
      <c r="C254" s="225" t="s">
        <v>571</v>
      </c>
      <c r="D254" s="225" t="s">
        <v>266</v>
      </c>
      <c r="E254" s="226" t="s">
        <v>862</v>
      </c>
      <c r="F254" s="227" t="s">
        <v>863</v>
      </c>
      <c r="G254" s="228" t="s">
        <v>584</v>
      </c>
      <c r="H254" s="229">
        <v>1</v>
      </c>
      <c r="I254" s="230"/>
      <c r="J254" s="231">
        <f>ROUND(I254*H254,2)</f>
        <v>0</v>
      </c>
      <c r="K254" s="232"/>
      <c r="L254" s="46"/>
      <c r="M254" s="233" t="s">
        <v>1</v>
      </c>
      <c r="N254" s="234" t="s">
        <v>50</v>
      </c>
      <c r="O254" s="93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7" t="s">
        <v>270</v>
      </c>
      <c r="AT254" s="237" t="s">
        <v>266</v>
      </c>
      <c r="AU254" s="237" t="s">
        <v>96</v>
      </c>
      <c r="AY254" s="18" t="s">
        <v>264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8" t="s">
        <v>93</v>
      </c>
      <c r="BK254" s="238">
        <f>ROUND(I254*H254,2)</f>
        <v>0</v>
      </c>
      <c r="BL254" s="18" t="s">
        <v>270</v>
      </c>
      <c r="BM254" s="237" t="s">
        <v>1343</v>
      </c>
    </row>
    <row r="255" s="2" customFormat="1" ht="16.5" customHeight="1">
      <c r="A255" s="40"/>
      <c r="B255" s="41"/>
      <c r="C255" s="225" t="s">
        <v>576</v>
      </c>
      <c r="D255" s="225" t="s">
        <v>266</v>
      </c>
      <c r="E255" s="226" t="s">
        <v>866</v>
      </c>
      <c r="F255" s="227" t="s">
        <v>867</v>
      </c>
      <c r="G255" s="228" t="s">
        <v>308</v>
      </c>
      <c r="H255" s="229">
        <v>77.799999999999997</v>
      </c>
      <c r="I255" s="230"/>
      <c r="J255" s="231">
        <f>ROUND(I255*H255,2)</f>
        <v>0</v>
      </c>
      <c r="K255" s="232"/>
      <c r="L255" s="46"/>
      <c r="M255" s="233" t="s">
        <v>1</v>
      </c>
      <c r="N255" s="234" t="s">
        <v>50</v>
      </c>
      <c r="O255" s="93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7" t="s">
        <v>270</v>
      </c>
      <c r="AT255" s="237" t="s">
        <v>266</v>
      </c>
      <c r="AU255" s="237" t="s">
        <v>96</v>
      </c>
      <c r="AY255" s="18" t="s">
        <v>264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8" t="s">
        <v>93</v>
      </c>
      <c r="BK255" s="238">
        <f>ROUND(I255*H255,2)</f>
        <v>0</v>
      </c>
      <c r="BL255" s="18" t="s">
        <v>270</v>
      </c>
      <c r="BM255" s="237" t="s">
        <v>1344</v>
      </c>
    </row>
    <row r="256" s="13" customFormat="1">
      <c r="A256" s="13"/>
      <c r="B256" s="239"/>
      <c r="C256" s="240"/>
      <c r="D256" s="241" t="s">
        <v>272</v>
      </c>
      <c r="E256" s="242" t="s">
        <v>1</v>
      </c>
      <c r="F256" s="243" t="s">
        <v>1019</v>
      </c>
      <c r="G256" s="240"/>
      <c r="H256" s="244">
        <v>77.799999999999997</v>
      </c>
      <c r="I256" s="245"/>
      <c r="J256" s="240"/>
      <c r="K256" s="240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272</v>
      </c>
      <c r="AU256" s="250" t="s">
        <v>96</v>
      </c>
      <c r="AV256" s="13" t="s">
        <v>96</v>
      </c>
      <c r="AW256" s="13" t="s">
        <v>42</v>
      </c>
      <c r="AX256" s="13" t="s">
        <v>93</v>
      </c>
      <c r="AY256" s="250" t="s">
        <v>264</v>
      </c>
    </row>
    <row r="257" s="12" customFormat="1" ht="22.8" customHeight="1">
      <c r="A257" s="12"/>
      <c r="B257" s="209"/>
      <c r="C257" s="210"/>
      <c r="D257" s="211" t="s">
        <v>84</v>
      </c>
      <c r="E257" s="223" t="s">
        <v>327</v>
      </c>
      <c r="F257" s="223" t="s">
        <v>869</v>
      </c>
      <c r="G257" s="210"/>
      <c r="H257" s="210"/>
      <c r="I257" s="213"/>
      <c r="J257" s="224">
        <f>BK257</f>
        <v>0</v>
      </c>
      <c r="K257" s="210"/>
      <c r="L257" s="215"/>
      <c r="M257" s="216"/>
      <c r="N257" s="217"/>
      <c r="O257" s="217"/>
      <c r="P257" s="218">
        <f>P258+SUM(P259:P261)</f>
        <v>0</v>
      </c>
      <c r="Q257" s="217"/>
      <c r="R257" s="218">
        <f>R258+SUM(R259:R261)</f>
        <v>0</v>
      </c>
      <c r="S257" s="217"/>
      <c r="T257" s="219">
        <f>T258+SUM(T259:T261)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0" t="s">
        <v>93</v>
      </c>
      <c r="AT257" s="221" t="s">
        <v>84</v>
      </c>
      <c r="AU257" s="221" t="s">
        <v>93</v>
      </c>
      <c r="AY257" s="220" t="s">
        <v>264</v>
      </c>
      <c r="BK257" s="222">
        <f>BK258+SUM(BK259:BK261)</f>
        <v>0</v>
      </c>
    </row>
    <row r="258" s="2" customFormat="1" ht="24.15" customHeight="1">
      <c r="A258" s="40"/>
      <c r="B258" s="41"/>
      <c r="C258" s="225" t="s">
        <v>581</v>
      </c>
      <c r="D258" s="225" t="s">
        <v>266</v>
      </c>
      <c r="E258" s="226" t="s">
        <v>1345</v>
      </c>
      <c r="F258" s="227" t="s">
        <v>1346</v>
      </c>
      <c r="G258" s="228" t="s">
        <v>269</v>
      </c>
      <c r="H258" s="229">
        <v>308</v>
      </c>
      <c r="I258" s="230"/>
      <c r="J258" s="231">
        <f>ROUND(I258*H258,2)</f>
        <v>0</v>
      </c>
      <c r="K258" s="232"/>
      <c r="L258" s="46"/>
      <c r="M258" s="233" t="s">
        <v>1</v>
      </c>
      <c r="N258" s="234" t="s">
        <v>50</v>
      </c>
      <c r="O258" s="93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7" t="s">
        <v>270</v>
      </c>
      <c r="AT258" s="237" t="s">
        <v>266</v>
      </c>
      <c r="AU258" s="237" t="s">
        <v>96</v>
      </c>
      <c r="AY258" s="18" t="s">
        <v>264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8" t="s">
        <v>93</v>
      </c>
      <c r="BK258" s="238">
        <f>ROUND(I258*H258,2)</f>
        <v>0</v>
      </c>
      <c r="BL258" s="18" t="s">
        <v>270</v>
      </c>
      <c r="BM258" s="237" t="s">
        <v>1347</v>
      </c>
    </row>
    <row r="259" s="13" customFormat="1">
      <c r="A259" s="13"/>
      <c r="B259" s="239"/>
      <c r="C259" s="240"/>
      <c r="D259" s="241" t="s">
        <v>272</v>
      </c>
      <c r="E259" s="242" t="s">
        <v>1</v>
      </c>
      <c r="F259" s="243" t="s">
        <v>1305</v>
      </c>
      <c r="G259" s="240"/>
      <c r="H259" s="244">
        <v>308</v>
      </c>
      <c r="I259" s="245"/>
      <c r="J259" s="240"/>
      <c r="K259" s="240"/>
      <c r="L259" s="246"/>
      <c r="M259" s="247"/>
      <c r="N259" s="248"/>
      <c r="O259" s="248"/>
      <c r="P259" s="248"/>
      <c r="Q259" s="248"/>
      <c r="R259" s="248"/>
      <c r="S259" s="248"/>
      <c r="T259" s="24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0" t="s">
        <v>272</v>
      </c>
      <c r="AU259" s="250" t="s">
        <v>96</v>
      </c>
      <c r="AV259" s="13" t="s">
        <v>96</v>
      </c>
      <c r="AW259" s="13" t="s">
        <v>42</v>
      </c>
      <c r="AX259" s="13" t="s">
        <v>85</v>
      </c>
      <c r="AY259" s="250" t="s">
        <v>264</v>
      </c>
    </row>
    <row r="260" s="13" customFormat="1">
      <c r="A260" s="13"/>
      <c r="B260" s="239"/>
      <c r="C260" s="240"/>
      <c r="D260" s="241" t="s">
        <v>272</v>
      </c>
      <c r="E260" s="242" t="s">
        <v>1</v>
      </c>
      <c r="F260" s="243" t="s">
        <v>1306</v>
      </c>
      <c r="G260" s="240"/>
      <c r="H260" s="244">
        <v>308</v>
      </c>
      <c r="I260" s="245"/>
      <c r="J260" s="240"/>
      <c r="K260" s="240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272</v>
      </c>
      <c r="AU260" s="250" t="s">
        <v>96</v>
      </c>
      <c r="AV260" s="13" t="s">
        <v>96</v>
      </c>
      <c r="AW260" s="13" t="s">
        <v>42</v>
      </c>
      <c r="AX260" s="13" t="s">
        <v>93</v>
      </c>
      <c r="AY260" s="250" t="s">
        <v>264</v>
      </c>
    </row>
    <row r="261" s="12" customFormat="1" ht="20.88" customHeight="1">
      <c r="A261" s="12"/>
      <c r="B261" s="209"/>
      <c r="C261" s="210"/>
      <c r="D261" s="211" t="s">
        <v>84</v>
      </c>
      <c r="E261" s="223" t="s">
        <v>915</v>
      </c>
      <c r="F261" s="223" t="s">
        <v>916</v>
      </c>
      <c r="G261" s="210"/>
      <c r="H261" s="210"/>
      <c r="I261" s="213"/>
      <c r="J261" s="224">
        <f>BK261</f>
        <v>0</v>
      </c>
      <c r="K261" s="210"/>
      <c r="L261" s="215"/>
      <c r="M261" s="216"/>
      <c r="N261" s="217"/>
      <c r="O261" s="217"/>
      <c r="P261" s="218">
        <f>SUM(P262:P275)</f>
        <v>0</v>
      </c>
      <c r="Q261" s="217"/>
      <c r="R261" s="218">
        <f>SUM(R262:R275)</f>
        <v>0</v>
      </c>
      <c r="S261" s="217"/>
      <c r="T261" s="219">
        <f>SUM(T262:T275)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0" t="s">
        <v>93</v>
      </c>
      <c r="AT261" s="221" t="s">
        <v>84</v>
      </c>
      <c r="AU261" s="221" t="s">
        <v>96</v>
      </c>
      <c r="AY261" s="220" t="s">
        <v>264</v>
      </c>
      <c r="BK261" s="222">
        <f>SUM(BK262:BK275)</f>
        <v>0</v>
      </c>
    </row>
    <row r="262" s="2" customFormat="1" ht="21.75" customHeight="1">
      <c r="A262" s="40"/>
      <c r="B262" s="41"/>
      <c r="C262" s="225" t="s">
        <v>586</v>
      </c>
      <c r="D262" s="225" t="s">
        <v>266</v>
      </c>
      <c r="E262" s="226" t="s">
        <v>918</v>
      </c>
      <c r="F262" s="227" t="s">
        <v>919</v>
      </c>
      <c r="G262" s="228" t="s">
        <v>584</v>
      </c>
      <c r="H262" s="229">
        <v>1</v>
      </c>
      <c r="I262" s="230"/>
      <c r="J262" s="231">
        <f>ROUND(I262*H262,2)</f>
        <v>0</v>
      </c>
      <c r="K262" s="232"/>
      <c r="L262" s="46"/>
      <c r="M262" s="233" t="s">
        <v>1</v>
      </c>
      <c r="N262" s="234" t="s">
        <v>50</v>
      </c>
      <c r="O262" s="93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7" t="s">
        <v>270</v>
      </c>
      <c r="AT262" s="237" t="s">
        <v>266</v>
      </c>
      <c r="AU262" s="237" t="s">
        <v>282</v>
      </c>
      <c r="AY262" s="18" t="s">
        <v>264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8" t="s">
        <v>93</v>
      </c>
      <c r="BK262" s="238">
        <f>ROUND(I262*H262,2)</f>
        <v>0</v>
      </c>
      <c r="BL262" s="18" t="s">
        <v>270</v>
      </c>
      <c r="BM262" s="237" t="s">
        <v>1348</v>
      </c>
    </row>
    <row r="263" s="2" customFormat="1" ht="24.15" customHeight="1">
      <c r="A263" s="40"/>
      <c r="B263" s="41"/>
      <c r="C263" s="225" t="s">
        <v>590</v>
      </c>
      <c r="D263" s="225" t="s">
        <v>266</v>
      </c>
      <c r="E263" s="226" t="s">
        <v>922</v>
      </c>
      <c r="F263" s="227" t="s">
        <v>923</v>
      </c>
      <c r="G263" s="228" t="s">
        <v>584</v>
      </c>
      <c r="H263" s="229">
        <v>1</v>
      </c>
      <c r="I263" s="230"/>
      <c r="J263" s="231">
        <f>ROUND(I263*H263,2)</f>
        <v>0</v>
      </c>
      <c r="K263" s="232"/>
      <c r="L263" s="46"/>
      <c r="M263" s="233" t="s">
        <v>1</v>
      </c>
      <c r="N263" s="234" t="s">
        <v>50</v>
      </c>
      <c r="O263" s="93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7" t="s">
        <v>270</v>
      </c>
      <c r="AT263" s="237" t="s">
        <v>266</v>
      </c>
      <c r="AU263" s="237" t="s">
        <v>282</v>
      </c>
      <c r="AY263" s="18" t="s">
        <v>264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8" t="s">
        <v>93</v>
      </c>
      <c r="BK263" s="238">
        <f>ROUND(I263*H263,2)</f>
        <v>0</v>
      </c>
      <c r="BL263" s="18" t="s">
        <v>270</v>
      </c>
      <c r="BM263" s="237" t="s">
        <v>1349</v>
      </c>
    </row>
    <row r="264" s="2" customFormat="1" ht="24.15" customHeight="1">
      <c r="A264" s="40"/>
      <c r="B264" s="41"/>
      <c r="C264" s="225" t="s">
        <v>594</v>
      </c>
      <c r="D264" s="225" t="s">
        <v>266</v>
      </c>
      <c r="E264" s="226" t="s">
        <v>926</v>
      </c>
      <c r="F264" s="227" t="s">
        <v>927</v>
      </c>
      <c r="G264" s="228" t="s">
        <v>584</v>
      </c>
      <c r="H264" s="229">
        <v>1</v>
      </c>
      <c r="I264" s="230"/>
      <c r="J264" s="231">
        <f>ROUND(I264*H264,2)</f>
        <v>0</v>
      </c>
      <c r="K264" s="232"/>
      <c r="L264" s="46"/>
      <c r="M264" s="233" t="s">
        <v>1</v>
      </c>
      <c r="N264" s="234" t="s">
        <v>50</v>
      </c>
      <c r="O264" s="93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7" t="s">
        <v>270</v>
      </c>
      <c r="AT264" s="237" t="s">
        <v>266</v>
      </c>
      <c r="AU264" s="237" t="s">
        <v>282</v>
      </c>
      <c r="AY264" s="18" t="s">
        <v>264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8" t="s">
        <v>93</v>
      </c>
      <c r="BK264" s="238">
        <f>ROUND(I264*H264,2)</f>
        <v>0</v>
      </c>
      <c r="BL264" s="18" t="s">
        <v>270</v>
      </c>
      <c r="BM264" s="237" t="s">
        <v>1350</v>
      </c>
    </row>
    <row r="265" s="2" customFormat="1" ht="24.15" customHeight="1">
      <c r="A265" s="40"/>
      <c r="B265" s="41"/>
      <c r="C265" s="225" t="s">
        <v>598</v>
      </c>
      <c r="D265" s="225" t="s">
        <v>266</v>
      </c>
      <c r="E265" s="226" t="s">
        <v>930</v>
      </c>
      <c r="F265" s="227" t="s">
        <v>931</v>
      </c>
      <c r="G265" s="228" t="s">
        <v>584</v>
      </c>
      <c r="H265" s="229">
        <v>1</v>
      </c>
      <c r="I265" s="230"/>
      <c r="J265" s="231">
        <f>ROUND(I265*H265,2)</f>
        <v>0</v>
      </c>
      <c r="K265" s="232"/>
      <c r="L265" s="46"/>
      <c r="M265" s="233" t="s">
        <v>1</v>
      </c>
      <c r="N265" s="234" t="s">
        <v>50</v>
      </c>
      <c r="O265" s="93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7" t="s">
        <v>270</v>
      </c>
      <c r="AT265" s="237" t="s">
        <v>266</v>
      </c>
      <c r="AU265" s="237" t="s">
        <v>282</v>
      </c>
      <c r="AY265" s="18" t="s">
        <v>264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8" t="s">
        <v>93</v>
      </c>
      <c r="BK265" s="238">
        <f>ROUND(I265*H265,2)</f>
        <v>0</v>
      </c>
      <c r="BL265" s="18" t="s">
        <v>270</v>
      </c>
      <c r="BM265" s="237" t="s">
        <v>1351</v>
      </c>
    </row>
    <row r="266" s="2" customFormat="1" ht="24.15" customHeight="1">
      <c r="A266" s="40"/>
      <c r="B266" s="41"/>
      <c r="C266" s="225" t="s">
        <v>602</v>
      </c>
      <c r="D266" s="225" t="s">
        <v>266</v>
      </c>
      <c r="E266" s="226" t="s">
        <v>1195</v>
      </c>
      <c r="F266" s="227" t="s">
        <v>1196</v>
      </c>
      <c r="G266" s="228" t="s">
        <v>308</v>
      </c>
      <c r="H266" s="229">
        <v>77.799999999999997</v>
      </c>
      <c r="I266" s="230"/>
      <c r="J266" s="231">
        <f>ROUND(I266*H266,2)</f>
        <v>0</v>
      </c>
      <c r="K266" s="232"/>
      <c r="L266" s="46"/>
      <c r="M266" s="233" t="s">
        <v>1</v>
      </c>
      <c r="N266" s="234" t="s">
        <v>50</v>
      </c>
      <c r="O266" s="93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7" t="s">
        <v>270</v>
      </c>
      <c r="AT266" s="237" t="s">
        <v>266</v>
      </c>
      <c r="AU266" s="237" t="s">
        <v>282</v>
      </c>
      <c r="AY266" s="18" t="s">
        <v>264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8" t="s">
        <v>93</v>
      </c>
      <c r="BK266" s="238">
        <f>ROUND(I266*H266,2)</f>
        <v>0</v>
      </c>
      <c r="BL266" s="18" t="s">
        <v>270</v>
      </c>
      <c r="BM266" s="237" t="s">
        <v>1352</v>
      </c>
    </row>
    <row r="267" s="13" customFormat="1">
      <c r="A267" s="13"/>
      <c r="B267" s="239"/>
      <c r="C267" s="240"/>
      <c r="D267" s="241" t="s">
        <v>272</v>
      </c>
      <c r="E267" s="242" t="s">
        <v>1198</v>
      </c>
      <c r="F267" s="243" t="s">
        <v>1019</v>
      </c>
      <c r="G267" s="240"/>
      <c r="H267" s="244">
        <v>77.799999999999997</v>
      </c>
      <c r="I267" s="245"/>
      <c r="J267" s="240"/>
      <c r="K267" s="240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272</v>
      </c>
      <c r="AU267" s="250" t="s">
        <v>282</v>
      </c>
      <c r="AV267" s="13" t="s">
        <v>96</v>
      </c>
      <c r="AW267" s="13" t="s">
        <v>42</v>
      </c>
      <c r="AX267" s="13" t="s">
        <v>93</v>
      </c>
      <c r="AY267" s="250" t="s">
        <v>264</v>
      </c>
    </row>
    <row r="268" s="2" customFormat="1" ht="24.15" customHeight="1">
      <c r="A268" s="40"/>
      <c r="B268" s="41"/>
      <c r="C268" s="225" t="s">
        <v>606</v>
      </c>
      <c r="D268" s="225" t="s">
        <v>266</v>
      </c>
      <c r="E268" s="226" t="s">
        <v>1199</v>
      </c>
      <c r="F268" s="227" t="s">
        <v>1200</v>
      </c>
      <c r="G268" s="228" t="s">
        <v>584</v>
      </c>
      <c r="H268" s="229">
        <v>12</v>
      </c>
      <c r="I268" s="230"/>
      <c r="J268" s="231">
        <f>ROUND(I268*H268,2)</f>
        <v>0</v>
      </c>
      <c r="K268" s="232"/>
      <c r="L268" s="46"/>
      <c r="M268" s="233" t="s">
        <v>1</v>
      </c>
      <c r="N268" s="234" t="s">
        <v>50</v>
      </c>
      <c r="O268" s="93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7" t="s">
        <v>270</v>
      </c>
      <c r="AT268" s="237" t="s">
        <v>266</v>
      </c>
      <c r="AU268" s="237" t="s">
        <v>282</v>
      </c>
      <c r="AY268" s="18" t="s">
        <v>264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8" t="s">
        <v>93</v>
      </c>
      <c r="BK268" s="238">
        <f>ROUND(I268*H268,2)</f>
        <v>0</v>
      </c>
      <c r="BL268" s="18" t="s">
        <v>270</v>
      </c>
      <c r="BM268" s="237" t="s">
        <v>1353</v>
      </c>
    </row>
    <row r="269" s="13" customFormat="1">
      <c r="A269" s="13"/>
      <c r="B269" s="239"/>
      <c r="C269" s="240"/>
      <c r="D269" s="241" t="s">
        <v>272</v>
      </c>
      <c r="E269" s="242" t="s">
        <v>1</v>
      </c>
      <c r="F269" s="243" t="s">
        <v>345</v>
      </c>
      <c r="G269" s="240"/>
      <c r="H269" s="244">
        <v>12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0" t="s">
        <v>272</v>
      </c>
      <c r="AU269" s="250" t="s">
        <v>282</v>
      </c>
      <c r="AV269" s="13" t="s">
        <v>96</v>
      </c>
      <c r="AW269" s="13" t="s">
        <v>42</v>
      </c>
      <c r="AX269" s="13" t="s">
        <v>93</v>
      </c>
      <c r="AY269" s="250" t="s">
        <v>264</v>
      </c>
    </row>
    <row r="270" s="2" customFormat="1" ht="24.15" customHeight="1">
      <c r="A270" s="40"/>
      <c r="B270" s="41"/>
      <c r="C270" s="225" t="s">
        <v>610</v>
      </c>
      <c r="D270" s="225" t="s">
        <v>266</v>
      </c>
      <c r="E270" s="226" t="s">
        <v>934</v>
      </c>
      <c r="F270" s="227" t="s">
        <v>935</v>
      </c>
      <c r="G270" s="228" t="s">
        <v>584</v>
      </c>
      <c r="H270" s="229">
        <v>1</v>
      </c>
      <c r="I270" s="230"/>
      <c r="J270" s="231">
        <f>ROUND(I270*H270,2)</f>
        <v>0</v>
      </c>
      <c r="K270" s="232"/>
      <c r="L270" s="46"/>
      <c r="M270" s="233" t="s">
        <v>1</v>
      </c>
      <c r="N270" s="234" t="s">
        <v>50</v>
      </c>
      <c r="O270" s="93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7" t="s">
        <v>270</v>
      </c>
      <c r="AT270" s="237" t="s">
        <v>266</v>
      </c>
      <c r="AU270" s="237" t="s">
        <v>282</v>
      </c>
      <c r="AY270" s="18" t="s">
        <v>264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8" t="s">
        <v>93</v>
      </c>
      <c r="BK270" s="238">
        <f>ROUND(I270*H270,2)</f>
        <v>0</v>
      </c>
      <c r="BL270" s="18" t="s">
        <v>270</v>
      </c>
      <c r="BM270" s="237" t="s">
        <v>1354</v>
      </c>
    </row>
    <row r="271" s="2" customFormat="1" ht="24.15" customHeight="1">
      <c r="A271" s="40"/>
      <c r="B271" s="41"/>
      <c r="C271" s="225" t="s">
        <v>614</v>
      </c>
      <c r="D271" s="225" t="s">
        <v>266</v>
      </c>
      <c r="E271" s="226" t="s">
        <v>938</v>
      </c>
      <c r="F271" s="227" t="s">
        <v>939</v>
      </c>
      <c r="G271" s="228" t="s">
        <v>584</v>
      </c>
      <c r="H271" s="229">
        <v>1.796</v>
      </c>
      <c r="I271" s="230"/>
      <c r="J271" s="231">
        <f>ROUND(I271*H271,2)</f>
        <v>0</v>
      </c>
      <c r="K271" s="232"/>
      <c r="L271" s="46"/>
      <c r="M271" s="233" t="s">
        <v>1</v>
      </c>
      <c r="N271" s="234" t="s">
        <v>50</v>
      </c>
      <c r="O271" s="93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7" t="s">
        <v>270</v>
      </c>
      <c r="AT271" s="237" t="s">
        <v>266</v>
      </c>
      <c r="AU271" s="237" t="s">
        <v>282</v>
      </c>
      <c r="AY271" s="18" t="s">
        <v>264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8" t="s">
        <v>93</v>
      </c>
      <c r="BK271" s="238">
        <f>ROUND(I271*H271,2)</f>
        <v>0</v>
      </c>
      <c r="BL271" s="18" t="s">
        <v>270</v>
      </c>
      <c r="BM271" s="237" t="s">
        <v>1355</v>
      </c>
    </row>
    <row r="272" s="13" customFormat="1">
      <c r="A272" s="13"/>
      <c r="B272" s="239"/>
      <c r="C272" s="240"/>
      <c r="D272" s="241" t="s">
        <v>272</v>
      </c>
      <c r="E272" s="242" t="s">
        <v>1</v>
      </c>
      <c r="F272" s="243" t="s">
        <v>1204</v>
      </c>
      <c r="G272" s="240"/>
      <c r="H272" s="244">
        <v>1.796</v>
      </c>
      <c r="I272" s="245"/>
      <c r="J272" s="240"/>
      <c r="K272" s="240"/>
      <c r="L272" s="246"/>
      <c r="M272" s="247"/>
      <c r="N272" s="248"/>
      <c r="O272" s="248"/>
      <c r="P272" s="248"/>
      <c r="Q272" s="248"/>
      <c r="R272" s="248"/>
      <c r="S272" s="248"/>
      <c r="T272" s="24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0" t="s">
        <v>272</v>
      </c>
      <c r="AU272" s="250" t="s">
        <v>282</v>
      </c>
      <c r="AV272" s="13" t="s">
        <v>96</v>
      </c>
      <c r="AW272" s="13" t="s">
        <v>42</v>
      </c>
      <c r="AX272" s="13" t="s">
        <v>93</v>
      </c>
      <c r="AY272" s="250" t="s">
        <v>264</v>
      </c>
    </row>
    <row r="273" s="2" customFormat="1" ht="24.15" customHeight="1">
      <c r="A273" s="40"/>
      <c r="B273" s="41"/>
      <c r="C273" s="225" t="s">
        <v>618</v>
      </c>
      <c r="D273" s="225" t="s">
        <v>266</v>
      </c>
      <c r="E273" s="226" t="s">
        <v>943</v>
      </c>
      <c r="F273" s="227" t="s">
        <v>944</v>
      </c>
      <c r="G273" s="228" t="s">
        <v>584</v>
      </c>
      <c r="H273" s="229">
        <v>2</v>
      </c>
      <c r="I273" s="230"/>
      <c r="J273" s="231">
        <f>ROUND(I273*H273,2)</f>
        <v>0</v>
      </c>
      <c r="K273" s="232"/>
      <c r="L273" s="46"/>
      <c r="M273" s="233" t="s">
        <v>1</v>
      </c>
      <c r="N273" s="234" t="s">
        <v>50</v>
      </c>
      <c r="O273" s="93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7" t="s">
        <v>270</v>
      </c>
      <c r="AT273" s="237" t="s">
        <v>266</v>
      </c>
      <c r="AU273" s="237" t="s">
        <v>282</v>
      </c>
      <c r="AY273" s="18" t="s">
        <v>264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8" t="s">
        <v>93</v>
      </c>
      <c r="BK273" s="238">
        <f>ROUND(I273*H273,2)</f>
        <v>0</v>
      </c>
      <c r="BL273" s="18" t="s">
        <v>270</v>
      </c>
      <c r="BM273" s="237" t="s">
        <v>1356</v>
      </c>
    </row>
    <row r="274" s="13" customFormat="1">
      <c r="A274" s="13"/>
      <c r="B274" s="239"/>
      <c r="C274" s="240"/>
      <c r="D274" s="241" t="s">
        <v>272</v>
      </c>
      <c r="E274" s="242" t="s">
        <v>1</v>
      </c>
      <c r="F274" s="243" t="s">
        <v>946</v>
      </c>
      <c r="G274" s="240"/>
      <c r="H274" s="244">
        <v>2</v>
      </c>
      <c r="I274" s="245"/>
      <c r="J274" s="240"/>
      <c r="K274" s="240"/>
      <c r="L274" s="246"/>
      <c r="M274" s="247"/>
      <c r="N274" s="248"/>
      <c r="O274" s="248"/>
      <c r="P274" s="248"/>
      <c r="Q274" s="248"/>
      <c r="R274" s="248"/>
      <c r="S274" s="248"/>
      <c r="T274" s="24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0" t="s">
        <v>272</v>
      </c>
      <c r="AU274" s="250" t="s">
        <v>282</v>
      </c>
      <c r="AV274" s="13" t="s">
        <v>96</v>
      </c>
      <c r="AW274" s="13" t="s">
        <v>42</v>
      </c>
      <c r="AX274" s="13" t="s">
        <v>93</v>
      </c>
      <c r="AY274" s="250" t="s">
        <v>264</v>
      </c>
    </row>
    <row r="275" s="2" customFormat="1" ht="24.15" customHeight="1">
      <c r="A275" s="40"/>
      <c r="B275" s="41"/>
      <c r="C275" s="225" t="s">
        <v>623</v>
      </c>
      <c r="D275" s="225" t="s">
        <v>266</v>
      </c>
      <c r="E275" s="226" t="s">
        <v>948</v>
      </c>
      <c r="F275" s="227" t="s">
        <v>949</v>
      </c>
      <c r="G275" s="228" t="s">
        <v>584</v>
      </c>
      <c r="H275" s="229">
        <v>1</v>
      </c>
      <c r="I275" s="230"/>
      <c r="J275" s="231">
        <f>ROUND(I275*H275,2)</f>
        <v>0</v>
      </c>
      <c r="K275" s="232"/>
      <c r="L275" s="46"/>
      <c r="M275" s="233" t="s">
        <v>1</v>
      </c>
      <c r="N275" s="234" t="s">
        <v>50</v>
      </c>
      <c r="O275" s="93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7" t="s">
        <v>270</v>
      </c>
      <c r="AT275" s="237" t="s">
        <v>266</v>
      </c>
      <c r="AU275" s="237" t="s">
        <v>282</v>
      </c>
      <c r="AY275" s="18" t="s">
        <v>264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8" t="s">
        <v>93</v>
      </c>
      <c r="BK275" s="238">
        <f>ROUND(I275*H275,2)</f>
        <v>0</v>
      </c>
      <c r="BL275" s="18" t="s">
        <v>270</v>
      </c>
      <c r="BM275" s="237" t="s">
        <v>1357</v>
      </c>
    </row>
    <row r="276" s="12" customFormat="1" ht="22.8" customHeight="1">
      <c r="A276" s="12"/>
      <c r="B276" s="209"/>
      <c r="C276" s="210"/>
      <c r="D276" s="211" t="s">
        <v>84</v>
      </c>
      <c r="E276" s="223" t="s">
        <v>951</v>
      </c>
      <c r="F276" s="223" t="s">
        <v>952</v>
      </c>
      <c r="G276" s="210"/>
      <c r="H276" s="210"/>
      <c r="I276" s="213"/>
      <c r="J276" s="224">
        <f>BK276</f>
        <v>0</v>
      </c>
      <c r="K276" s="210"/>
      <c r="L276" s="215"/>
      <c r="M276" s="216"/>
      <c r="N276" s="217"/>
      <c r="O276" s="217"/>
      <c r="P276" s="218">
        <f>SUM(P277:P287)</f>
        <v>0</v>
      </c>
      <c r="Q276" s="217"/>
      <c r="R276" s="218">
        <f>SUM(R277:R287)</f>
        <v>0</v>
      </c>
      <c r="S276" s="217"/>
      <c r="T276" s="219">
        <f>SUM(T277:T287)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0" t="s">
        <v>93</v>
      </c>
      <c r="AT276" s="221" t="s">
        <v>84</v>
      </c>
      <c r="AU276" s="221" t="s">
        <v>93</v>
      </c>
      <c r="AY276" s="220" t="s">
        <v>264</v>
      </c>
      <c r="BK276" s="222">
        <f>SUM(BK277:BK287)</f>
        <v>0</v>
      </c>
    </row>
    <row r="277" s="2" customFormat="1" ht="21.75" customHeight="1">
      <c r="A277" s="40"/>
      <c r="B277" s="41"/>
      <c r="C277" s="225" t="s">
        <v>627</v>
      </c>
      <c r="D277" s="225" t="s">
        <v>266</v>
      </c>
      <c r="E277" s="226" t="s">
        <v>954</v>
      </c>
      <c r="F277" s="227" t="s">
        <v>955</v>
      </c>
      <c r="G277" s="228" t="s">
        <v>426</v>
      </c>
      <c r="H277" s="229">
        <v>429.17399999999998</v>
      </c>
      <c r="I277" s="230"/>
      <c r="J277" s="231">
        <f>ROUND(I277*H277,2)</f>
        <v>0</v>
      </c>
      <c r="K277" s="232"/>
      <c r="L277" s="46"/>
      <c r="M277" s="233" t="s">
        <v>1</v>
      </c>
      <c r="N277" s="234" t="s">
        <v>50</v>
      </c>
      <c r="O277" s="93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7" t="s">
        <v>270</v>
      </c>
      <c r="AT277" s="237" t="s">
        <v>266</v>
      </c>
      <c r="AU277" s="237" t="s">
        <v>96</v>
      </c>
      <c r="AY277" s="18" t="s">
        <v>264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8" t="s">
        <v>93</v>
      </c>
      <c r="BK277" s="238">
        <f>ROUND(I277*H277,2)</f>
        <v>0</v>
      </c>
      <c r="BL277" s="18" t="s">
        <v>270</v>
      </c>
      <c r="BM277" s="237" t="s">
        <v>1358</v>
      </c>
    </row>
    <row r="278" s="13" customFormat="1">
      <c r="A278" s="13"/>
      <c r="B278" s="239"/>
      <c r="C278" s="240"/>
      <c r="D278" s="241" t="s">
        <v>272</v>
      </c>
      <c r="E278" s="242" t="s">
        <v>208</v>
      </c>
      <c r="F278" s="243" t="s">
        <v>1359</v>
      </c>
      <c r="G278" s="240"/>
      <c r="H278" s="244">
        <v>65.733999999999995</v>
      </c>
      <c r="I278" s="245"/>
      <c r="J278" s="240"/>
      <c r="K278" s="240"/>
      <c r="L278" s="246"/>
      <c r="M278" s="247"/>
      <c r="N278" s="248"/>
      <c r="O278" s="248"/>
      <c r="P278" s="248"/>
      <c r="Q278" s="248"/>
      <c r="R278" s="248"/>
      <c r="S278" s="248"/>
      <c r="T278" s="24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0" t="s">
        <v>272</v>
      </c>
      <c r="AU278" s="250" t="s">
        <v>96</v>
      </c>
      <c r="AV278" s="13" t="s">
        <v>96</v>
      </c>
      <c r="AW278" s="13" t="s">
        <v>42</v>
      </c>
      <c r="AX278" s="13" t="s">
        <v>85</v>
      </c>
      <c r="AY278" s="250" t="s">
        <v>264</v>
      </c>
    </row>
    <row r="279" s="13" customFormat="1">
      <c r="A279" s="13"/>
      <c r="B279" s="239"/>
      <c r="C279" s="240"/>
      <c r="D279" s="241" t="s">
        <v>272</v>
      </c>
      <c r="E279" s="242" t="s">
        <v>1</v>
      </c>
      <c r="F279" s="243" t="s">
        <v>1360</v>
      </c>
      <c r="G279" s="240"/>
      <c r="H279" s="244">
        <v>363.44</v>
      </c>
      <c r="I279" s="245"/>
      <c r="J279" s="240"/>
      <c r="K279" s="240"/>
      <c r="L279" s="246"/>
      <c r="M279" s="247"/>
      <c r="N279" s="248"/>
      <c r="O279" s="248"/>
      <c r="P279" s="248"/>
      <c r="Q279" s="248"/>
      <c r="R279" s="248"/>
      <c r="S279" s="248"/>
      <c r="T279" s="24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0" t="s">
        <v>272</v>
      </c>
      <c r="AU279" s="250" t="s">
        <v>96</v>
      </c>
      <c r="AV279" s="13" t="s">
        <v>96</v>
      </c>
      <c r="AW279" s="13" t="s">
        <v>42</v>
      </c>
      <c r="AX279" s="13" t="s">
        <v>85</v>
      </c>
      <c r="AY279" s="250" t="s">
        <v>264</v>
      </c>
    </row>
    <row r="280" s="14" customFormat="1">
      <c r="A280" s="14"/>
      <c r="B280" s="251"/>
      <c r="C280" s="252"/>
      <c r="D280" s="241" t="s">
        <v>272</v>
      </c>
      <c r="E280" s="253" t="s">
        <v>1</v>
      </c>
      <c r="F280" s="254" t="s">
        <v>281</v>
      </c>
      <c r="G280" s="252"/>
      <c r="H280" s="255">
        <v>429.17399999999998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1" t="s">
        <v>272</v>
      </c>
      <c r="AU280" s="261" t="s">
        <v>96</v>
      </c>
      <c r="AV280" s="14" t="s">
        <v>282</v>
      </c>
      <c r="AW280" s="14" t="s">
        <v>42</v>
      </c>
      <c r="AX280" s="14" t="s">
        <v>93</v>
      </c>
      <c r="AY280" s="261" t="s">
        <v>264</v>
      </c>
    </row>
    <row r="281" s="2" customFormat="1" ht="24.15" customHeight="1">
      <c r="A281" s="40"/>
      <c r="B281" s="41"/>
      <c r="C281" s="225" t="s">
        <v>631</v>
      </c>
      <c r="D281" s="225" t="s">
        <v>266</v>
      </c>
      <c r="E281" s="226" t="s">
        <v>959</v>
      </c>
      <c r="F281" s="227" t="s">
        <v>960</v>
      </c>
      <c r="G281" s="228" t="s">
        <v>426</v>
      </c>
      <c r="H281" s="229">
        <v>854.54200000000003</v>
      </c>
      <c r="I281" s="230"/>
      <c r="J281" s="231">
        <f>ROUND(I281*H281,2)</f>
        <v>0</v>
      </c>
      <c r="K281" s="232"/>
      <c r="L281" s="46"/>
      <c r="M281" s="233" t="s">
        <v>1</v>
      </c>
      <c r="N281" s="234" t="s">
        <v>50</v>
      </c>
      <c r="O281" s="93"/>
      <c r="P281" s="235">
        <f>O281*H281</f>
        <v>0</v>
      </c>
      <c r="Q281" s="235">
        <v>0</v>
      </c>
      <c r="R281" s="235">
        <f>Q281*H281</f>
        <v>0</v>
      </c>
      <c r="S281" s="235">
        <v>0</v>
      </c>
      <c r="T281" s="23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7" t="s">
        <v>270</v>
      </c>
      <c r="AT281" s="237" t="s">
        <v>266</v>
      </c>
      <c r="AU281" s="237" t="s">
        <v>96</v>
      </c>
      <c r="AY281" s="18" t="s">
        <v>264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8" t="s">
        <v>93</v>
      </c>
      <c r="BK281" s="238">
        <f>ROUND(I281*H281,2)</f>
        <v>0</v>
      </c>
      <c r="BL281" s="18" t="s">
        <v>270</v>
      </c>
      <c r="BM281" s="237" t="s">
        <v>1361</v>
      </c>
    </row>
    <row r="282" s="16" customFormat="1">
      <c r="A282" s="16"/>
      <c r="B282" s="273"/>
      <c r="C282" s="274"/>
      <c r="D282" s="241" t="s">
        <v>272</v>
      </c>
      <c r="E282" s="275" t="s">
        <v>1</v>
      </c>
      <c r="F282" s="276" t="s">
        <v>391</v>
      </c>
      <c r="G282" s="274"/>
      <c r="H282" s="275" t="s">
        <v>1</v>
      </c>
      <c r="I282" s="277"/>
      <c r="J282" s="274"/>
      <c r="K282" s="274"/>
      <c r="L282" s="278"/>
      <c r="M282" s="279"/>
      <c r="N282" s="280"/>
      <c r="O282" s="280"/>
      <c r="P282" s="280"/>
      <c r="Q282" s="280"/>
      <c r="R282" s="280"/>
      <c r="S282" s="280"/>
      <c r="T282" s="281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2" t="s">
        <v>272</v>
      </c>
      <c r="AU282" s="282" t="s">
        <v>96</v>
      </c>
      <c r="AV282" s="16" t="s">
        <v>93</v>
      </c>
      <c r="AW282" s="16" t="s">
        <v>42</v>
      </c>
      <c r="AX282" s="16" t="s">
        <v>85</v>
      </c>
      <c r="AY282" s="282" t="s">
        <v>264</v>
      </c>
    </row>
    <row r="283" s="13" customFormat="1">
      <c r="A283" s="13"/>
      <c r="B283" s="239"/>
      <c r="C283" s="240"/>
      <c r="D283" s="241" t="s">
        <v>272</v>
      </c>
      <c r="E283" s="242" t="s">
        <v>1</v>
      </c>
      <c r="F283" s="243" t="s">
        <v>1362</v>
      </c>
      <c r="G283" s="240"/>
      <c r="H283" s="244">
        <v>854.54200000000003</v>
      </c>
      <c r="I283" s="245"/>
      <c r="J283" s="240"/>
      <c r="K283" s="240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272</v>
      </c>
      <c r="AU283" s="250" t="s">
        <v>96</v>
      </c>
      <c r="AV283" s="13" t="s">
        <v>96</v>
      </c>
      <c r="AW283" s="13" t="s">
        <v>42</v>
      </c>
      <c r="AX283" s="13" t="s">
        <v>93</v>
      </c>
      <c r="AY283" s="250" t="s">
        <v>264</v>
      </c>
    </row>
    <row r="284" s="2" customFormat="1" ht="24.15" customHeight="1">
      <c r="A284" s="40"/>
      <c r="B284" s="41"/>
      <c r="C284" s="225" t="s">
        <v>635</v>
      </c>
      <c r="D284" s="225" t="s">
        <v>266</v>
      </c>
      <c r="E284" s="226" t="s">
        <v>1210</v>
      </c>
      <c r="F284" s="227" t="s">
        <v>1211</v>
      </c>
      <c r="G284" s="228" t="s">
        <v>426</v>
      </c>
      <c r="H284" s="229">
        <v>181.72</v>
      </c>
      <c r="I284" s="230"/>
      <c r="J284" s="231">
        <f>ROUND(I284*H284,2)</f>
        <v>0</v>
      </c>
      <c r="K284" s="232"/>
      <c r="L284" s="46"/>
      <c r="M284" s="233" t="s">
        <v>1</v>
      </c>
      <c r="N284" s="234" t="s">
        <v>50</v>
      </c>
      <c r="O284" s="93"/>
      <c r="P284" s="235">
        <f>O284*H284</f>
        <v>0</v>
      </c>
      <c r="Q284" s="235">
        <v>0</v>
      </c>
      <c r="R284" s="235">
        <f>Q284*H284</f>
        <v>0</v>
      </c>
      <c r="S284" s="235">
        <v>0</v>
      </c>
      <c r="T284" s="23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7" t="s">
        <v>270</v>
      </c>
      <c r="AT284" s="237" t="s">
        <v>266</v>
      </c>
      <c r="AU284" s="237" t="s">
        <v>96</v>
      </c>
      <c r="AY284" s="18" t="s">
        <v>264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8" t="s">
        <v>93</v>
      </c>
      <c r="BK284" s="238">
        <f>ROUND(I284*H284,2)</f>
        <v>0</v>
      </c>
      <c r="BL284" s="18" t="s">
        <v>270</v>
      </c>
      <c r="BM284" s="237" t="s">
        <v>1363</v>
      </c>
    </row>
    <row r="285" s="13" customFormat="1">
      <c r="A285" s="13"/>
      <c r="B285" s="239"/>
      <c r="C285" s="240"/>
      <c r="D285" s="241" t="s">
        <v>272</v>
      </c>
      <c r="E285" s="242" t="s">
        <v>1230</v>
      </c>
      <c r="F285" s="243" t="s">
        <v>1364</v>
      </c>
      <c r="G285" s="240"/>
      <c r="H285" s="244">
        <v>181.72</v>
      </c>
      <c r="I285" s="245"/>
      <c r="J285" s="240"/>
      <c r="K285" s="240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272</v>
      </c>
      <c r="AU285" s="250" t="s">
        <v>96</v>
      </c>
      <c r="AV285" s="13" t="s">
        <v>96</v>
      </c>
      <c r="AW285" s="13" t="s">
        <v>42</v>
      </c>
      <c r="AX285" s="13" t="s">
        <v>93</v>
      </c>
      <c r="AY285" s="250" t="s">
        <v>264</v>
      </c>
    </row>
    <row r="286" s="2" customFormat="1" ht="24.15" customHeight="1">
      <c r="A286" s="40"/>
      <c r="B286" s="41"/>
      <c r="C286" s="225" t="s">
        <v>639</v>
      </c>
      <c r="D286" s="225" t="s">
        <v>266</v>
      </c>
      <c r="E286" s="226" t="s">
        <v>969</v>
      </c>
      <c r="F286" s="227" t="s">
        <v>425</v>
      </c>
      <c r="G286" s="228" t="s">
        <v>426</v>
      </c>
      <c r="H286" s="229">
        <v>65.733999999999995</v>
      </c>
      <c r="I286" s="230"/>
      <c r="J286" s="231">
        <f>ROUND(I286*H286,2)</f>
        <v>0</v>
      </c>
      <c r="K286" s="232"/>
      <c r="L286" s="46"/>
      <c r="M286" s="233" t="s">
        <v>1</v>
      </c>
      <c r="N286" s="234" t="s">
        <v>50</v>
      </c>
      <c r="O286" s="93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7" t="s">
        <v>270</v>
      </c>
      <c r="AT286" s="237" t="s">
        <v>266</v>
      </c>
      <c r="AU286" s="237" t="s">
        <v>96</v>
      </c>
      <c r="AY286" s="18" t="s">
        <v>264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8" t="s">
        <v>93</v>
      </c>
      <c r="BK286" s="238">
        <f>ROUND(I286*H286,2)</f>
        <v>0</v>
      </c>
      <c r="BL286" s="18" t="s">
        <v>270</v>
      </c>
      <c r="BM286" s="237" t="s">
        <v>1365</v>
      </c>
    </row>
    <row r="287" s="13" customFormat="1">
      <c r="A287" s="13"/>
      <c r="B287" s="239"/>
      <c r="C287" s="240"/>
      <c r="D287" s="241" t="s">
        <v>272</v>
      </c>
      <c r="E287" s="242" t="s">
        <v>204</v>
      </c>
      <c r="F287" s="243" t="s">
        <v>1366</v>
      </c>
      <c r="G287" s="240"/>
      <c r="H287" s="244">
        <v>65.733999999999995</v>
      </c>
      <c r="I287" s="245"/>
      <c r="J287" s="240"/>
      <c r="K287" s="240"/>
      <c r="L287" s="246"/>
      <c r="M287" s="247"/>
      <c r="N287" s="248"/>
      <c r="O287" s="248"/>
      <c r="P287" s="248"/>
      <c r="Q287" s="248"/>
      <c r="R287" s="248"/>
      <c r="S287" s="248"/>
      <c r="T287" s="24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0" t="s">
        <v>272</v>
      </c>
      <c r="AU287" s="250" t="s">
        <v>96</v>
      </c>
      <c r="AV287" s="13" t="s">
        <v>96</v>
      </c>
      <c r="AW287" s="13" t="s">
        <v>42</v>
      </c>
      <c r="AX287" s="13" t="s">
        <v>93</v>
      </c>
      <c r="AY287" s="250" t="s">
        <v>264</v>
      </c>
    </row>
    <row r="288" s="12" customFormat="1" ht="22.8" customHeight="1">
      <c r="A288" s="12"/>
      <c r="B288" s="209"/>
      <c r="C288" s="210"/>
      <c r="D288" s="211" t="s">
        <v>84</v>
      </c>
      <c r="E288" s="223" t="s">
        <v>972</v>
      </c>
      <c r="F288" s="223" t="s">
        <v>973</v>
      </c>
      <c r="G288" s="210"/>
      <c r="H288" s="210"/>
      <c r="I288" s="213"/>
      <c r="J288" s="224">
        <f>BK288</f>
        <v>0</v>
      </c>
      <c r="K288" s="210"/>
      <c r="L288" s="215"/>
      <c r="M288" s="216"/>
      <c r="N288" s="217"/>
      <c r="O288" s="217"/>
      <c r="P288" s="218">
        <f>SUM(P289:P292)</f>
        <v>0</v>
      </c>
      <c r="Q288" s="217"/>
      <c r="R288" s="218">
        <f>SUM(R289:R292)</f>
        <v>0</v>
      </c>
      <c r="S288" s="217"/>
      <c r="T288" s="219">
        <f>SUM(T289:T292)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0" t="s">
        <v>93</v>
      </c>
      <c r="AT288" s="221" t="s">
        <v>84</v>
      </c>
      <c r="AU288" s="221" t="s">
        <v>93</v>
      </c>
      <c r="AY288" s="220" t="s">
        <v>264</v>
      </c>
      <c r="BK288" s="222">
        <f>SUM(BK289:BK292)</f>
        <v>0</v>
      </c>
    </row>
    <row r="289" s="2" customFormat="1" ht="24.15" customHeight="1">
      <c r="A289" s="40"/>
      <c r="B289" s="41"/>
      <c r="C289" s="225" t="s">
        <v>643</v>
      </c>
      <c r="D289" s="225" t="s">
        <v>266</v>
      </c>
      <c r="E289" s="226" t="s">
        <v>975</v>
      </c>
      <c r="F289" s="227" t="s">
        <v>976</v>
      </c>
      <c r="G289" s="228" t="s">
        <v>426</v>
      </c>
      <c r="H289" s="229">
        <v>6.2130000000000001</v>
      </c>
      <c r="I289" s="230"/>
      <c r="J289" s="231">
        <f>ROUND(I289*H289,2)</f>
        <v>0</v>
      </c>
      <c r="K289" s="232"/>
      <c r="L289" s="46"/>
      <c r="M289" s="233" t="s">
        <v>1</v>
      </c>
      <c r="N289" s="234" t="s">
        <v>50</v>
      </c>
      <c r="O289" s="93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7" t="s">
        <v>270</v>
      </c>
      <c r="AT289" s="237" t="s">
        <v>266</v>
      </c>
      <c r="AU289" s="237" t="s">
        <v>96</v>
      </c>
      <c r="AY289" s="18" t="s">
        <v>264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8" t="s">
        <v>93</v>
      </c>
      <c r="BK289" s="238">
        <f>ROUND(I289*H289,2)</f>
        <v>0</v>
      </c>
      <c r="BL289" s="18" t="s">
        <v>270</v>
      </c>
      <c r="BM289" s="237" t="s">
        <v>1367</v>
      </c>
    </row>
    <row r="290" s="13" customFormat="1">
      <c r="A290" s="13"/>
      <c r="B290" s="239"/>
      <c r="C290" s="240"/>
      <c r="D290" s="241" t="s">
        <v>272</v>
      </c>
      <c r="E290" s="242" t="s">
        <v>210</v>
      </c>
      <c r="F290" s="243" t="s">
        <v>1368</v>
      </c>
      <c r="G290" s="240"/>
      <c r="H290" s="244">
        <v>6.2130000000000001</v>
      </c>
      <c r="I290" s="245"/>
      <c r="J290" s="240"/>
      <c r="K290" s="240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272</v>
      </c>
      <c r="AU290" s="250" t="s">
        <v>96</v>
      </c>
      <c r="AV290" s="13" t="s">
        <v>96</v>
      </c>
      <c r="AW290" s="13" t="s">
        <v>42</v>
      </c>
      <c r="AX290" s="13" t="s">
        <v>93</v>
      </c>
      <c r="AY290" s="250" t="s">
        <v>264</v>
      </c>
    </row>
    <row r="291" s="2" customFormat="1" ht="33" customHeight="1">
      <c r="A291" s="40"/>
      <c r="B291" s="41"/>
      <c r="C291" s="225" t="s">
        <v>647</v>
      </c>
      <c r="D291" s="225" t="s">
        <v>266</v>
      </c>
      <c r="E291" s="226" t="s">
        <v>980</v>
      </c>
      <c r="F291" s="227" t="s">
        <v>981</v>
      </c>
      <c r="G291" s="228" t="s">
        <v>426</v>
      </c>
      <c r="H291" s="229">
        <v>6.2130000000000001</v>
      </c>
      <c r="I291" s="230"/>
      <c r="J291" s="231">
        <f>ROUND(I291*H291,2)</f>
        <v>0</v>
      </c>
      <c r="K291" s="232"/>
      <c r="L291" s="46"/>
      <c r="M291" s="233" t="s">
        <v>1</v>
      </c>
      <c r="N291" s="234" t="s">
        <v>50</v>
      </c>
      <c r="O291" s="93"/>
      <c r="P291" s="235">
        <f>O291*H291</f>
        <v>0</v>
      </c>
      <c r="Q291" s="235">
        <v>0</v>
      </c>
      <c r="R291" s="235">
        <f>Q291*H291</f>
        <v>0</v>
      </c>
      <c r="S291" s="235">
        <v>0</v>
      </c>
      <c r="T291" s="23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7" t="s">
        <v>270</v>
      </c>
      <c r="AT291" s="237" t="s">
        <v>266</v>
      </c>
      <c r="AU291" s="237" t="s">
        <v>96</v>
      </c>
      <c r="AY291" s="18" t="s">
        <v>264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8" t="s">
        <v>93</v>
      </c>
      <c r="BK291" s="238">
        <f>ROUND(I291*H291,2)</f>
        <v>0</v>
      </c>
      <c r="BL291" s="18" t="s">
        <v>270</v>
      </c>
      <c r="BM291" s="237" t="s">
        <v>1369</v>
      </c>
    </row>
    <row r="292" s="13" customFormat="1">
      <c r="A292" s="13"/>
      <c r="B292" s="239"/>
      <c r="C292" s="240"/>
      <c r="D292" s="241" t="s">
        <v>272</v>
      </c>
      <c r="E292" s="242" t="s">
        <v>1</v>
      </c>
      <c r="F292" s="243" t="s">
        <v>210</v>
      </c>
      <c r="G292" s="240"/>
      <c r="H292" s="244">
        <v>6.2130000000000001</v>
      </c>
      <c r="I292" s="245"/>
      <c r="J292" s="240"/>
      <c r="K292" s="240"/>
      <c r="L292" s="246"/>
      <c r="M292" s="247"/>
      <c r="N292" s="248"/>
      <c r="O292" s="248"/>
      <c r="P292" s="248"/>
      <c r="Q292" s="248"/>
      <c r="R292" s="248"/>
      <c r="S292" s="248"/>
      <c r="T292" s="24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0" t="s">
        <v>272</v>
      </c>
      <c r="AU292" s="250" t="s">
        <v>96</v>
      </c>
      <c r="AV292" s="13" t="s">
        <v>96</v>
      </c>
      <c r="AW292" s="13" t="s">
        <v>42</v>
      </c>
      <c r="AX292" s="13" t="s">
        <v>93</v>
      </c>
      <c r="AY292" s="250" t="s">
        <v>264</v>
      </c>
    </row>
    <row r="293" s="12" customFormat="1" ht="25.92" customHeight="1">
      <c r="A293" s="12"/>
      <c r="B293" s="209"/>
      <c r="C293" s="210"/>
      <c r="D293" s="211" t="s">
        <v>84</v>
      </c>
      <c r="E293" s="212" t="s">
        <v>983</v>
      </c>
      <c r="F293" s="212" t="s">
        <v>984</v>
      </c>
      <c r="G293" s="210"/>
      <c r="H293" s="210"/>
      <c r="I293" s="213"/>
      <c r="J293" s="214">
        <f>BK293</f>
        <v>0</v>
      </c>
      <c r="K293" s="210"/>
      <c r="L293" s="215"/>
      <c r="M293" s="216"/>
      <c r="N293" s="217"/>
      <c r="O293" s="217"/>
      <c r="P293" s="218">
        <f>P294+P299+P301</f>
        <v>0</v>
      </c>
      <c r="Q293" s="217"/>
      <c r="R293" s="218">
        <f>R294+R299+R301</f>
        <v>0</v>
      </c>
      <c r="S293" s="217"/>
      <c r="T293" s="219">
        <f>T294+T299+T301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0" t="s">
        <v>305</v>
      </c>
      <c r="AT293" s="221" t="s">
        <v>84</v>
      </c>
      <c r="AU293" s="221" t="s">
        <v>85</v>
      </c>
      <c r="AY293" s="220" t="s">
        <v>264</v>
      </c>
      <c r="BK293" s="222">
        <f>BK294+BK299+BK301</f>
        <v>0</v>
      </c>
    </row>
    <row r="294" s="12" customFormat="1" ht="22.8" customHeight="1">
      <c r="A294" s="12"/>
      <c r="B294" s="209"/>
      <c r="C294" s="210"/>
      <c r="D294" s="211" t="s">
        <v>84</v>
      </c>
      <c r="E294" s="223" t="s">
        <v>985</v>
      </c>
      <c r="F294" s="223" t="s">
        <v>986</v>
      </c>
      <c r="G294" s="210"/>
      <c r="H294" s="210"/>
      <c r="I294" s="213"/>
      <c r="J294" s="224">
        <f>BK294</f>
        <v>0</v>
      </c>
      <c r="K294" s="210"/>
      <c r="L294" s="215"/>
      <c r="M294" s="216"/>
      <c r="N294" s="217"/>
      <c r="O294" s="217"/>
      <c r="P294" s="218">
        <f>SUM(P295:P298)</f>
        <v>0</v>
      </c>
      <c r="Q294" s="217"/>
      <c r="R294" s="218">
        <f>SUM(R295:R298)</f>
        <v>0</v>
      </c>
      <c r="S294" s="217"/>
      <c r="T294" s="219">
        <f>SUM(T295:T298)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0" t="s">
        <v>305</v>
      </c>
      <c r="AT294" s="221" t="s">
        <v>84</v>
      </c>
      <c r="AU294" s="221" t="s">
        <v>93</v>
      </c>
      <c r="AY294" s="220" t="s">
        <v>264</v>
      </c>
      <c r="BK294" s="222">
        <f>SUM(BK295:BK298)</f>
        <v>0</v>
      </c>
    </row>
    <row r="295" s="2" customFormat="1" ht="16.5" customHeight="1">
      <c r="A295" s="40"/>
      <c r="B295" s="41"/>
      <c r="C295" s="225" t="s">
        <v>651</v>
      </c>
      <c r="D295" s="225" t="s">
        <v>266</v>
      </c>
      <c r="E295" s="226" t="s">
        <v>988</v>
      </c>
      <c r="F295" s="227" t="s">
        <v>989</v>
      </c>
      <c r="G295" s="228" t="s">
        <v>990</v>
      </c>
      <c r="H295" s="229">
        <v>1</v>
      </c>
      <c r="I295" s="230"/>
      <c r="J295" s="231">
        <f>ROUND(I295*H295,2)</f>
        <v>0</v>
      </c>
      <c r="K295" s="232"/>
      <c r="L295" s="46"/>
      <c r="M295" s="233" t="s">
        <v>1</v>
      </c>
      <c r="N295" s="234" t="s">
        <v>50</v>
      </c>
      <c r="O295" s="93"/>
      <c r="P295" s="235">
        <f>O295*H295</f>
        <v>0</v>
      </c>
      <c r="Q295" s="235">
        <v>0</v>
      </c>
      <c r="R295" s="235">
        <f>Q295*H295</f>
        <v>0</v>
      </c>
      <c r="S295" s="235">
        <v>0</v>
      </c>
      <c r="T295" s="23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7" t="s">
        <v>991</v>
      </c>
      <c r="AT295" s="237" t="s">
        <v>266</v>
      </c>
      <c r="AU295" s="237" t="s">
        <v>96</v>
      </c>
      <c r="AY295" s="18" t="s">
        <v>264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8" t="s">
        <v>93</v>
      </c>
      <c r="BK295" s="238">
        <f>ROUND(I295*H295,2)</f>
        <v>0</v>
      </c>
      <c r="BL295" s="18" t="s">
        <v>991</v>
      </c>
      <c r="BM295" s="237" t="s">
        <v>1370</v>
      </c>
    </row>
    <row r="296" s="2" customFormat="1" ht="16.5" customHeight="1">
      <c r="A296" s="40"/>
      <c r="B296" s="41"/>
      <c r="C296" s="225" t="s">
        <v>656</v>
      </c>
      <c r="D296" s="225" t="s">
        <v>266</v>
      </c>
      <c r="E296" s="226" t="s">
        <v>994</v>
      </c>
      <c r="F296" s="227" t="s">
        <v>995</v>
      </c>
      <c r="G296" s="228" t="s">
        <v>990</v>
      </c>
      <c r="H296" s="229">
        <v>1</v>
      </c>
      <c r="I296" s="230"/>
      <c r="J296" s="231">
        <f>ROUND(I296*H296,2)</f>
        <v>0</v>
      </c>
      <c r="K296" s="232"/>
      <c r="L296" s="46"/>
      <c r="M296" s="233" t="s">
        <v>1</v>
      </c>
      <c r="N296" s="234" t="s">
        <v>50</v>
      </c>
      <c r="O296" s="93"/>
      <c r="P296" s="235">
        <f>O296*H296</f>
        <v>0</v>
      </c>
      <c r="Q296" s="235">
        <v>0</v>
      </c>
      <c r="R296" s="235">
        <f>Q296*H296</f>
        <v>0</v>
      </c>
      <c r="S296" s="235">
        <v>0</v>
      </c>
      <c r="T296" s="23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7" t="s">
        <v>991</v>
      </c>
      <c r="AT296" s="237" t="s">
        <v>266</v>
      </c>
      <c r="AU296" s="237" t="s">
        <v>96</v>
      </c>
      <c r="AY296" s="18" t="s">
        <v>264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8" t="s">
        <v>93</v>
      </c>
      <c r="BK296" s="238">
        <f>ROUND(I296*H296,2)</f>
        <v>0</v>
      </c>
      <c r="BL296" s="18" t="s">
        <v>991</v>
      </c>
      <c r="BM296" s="237" t="s">
        <v>1371</v>
      </c>
    </row>
    <row r="297" s="2" customFormat="1" ht="16.5" customHeight="1">
      <c r="A297" s="40"/>
      <c r="B297" s="41"/>
      <c r="C297" s="225" t="s">
        <v>660</v>
      </c>
      <c r="D297" s="225" t="s">
        <v>266</v>
      </c>
      <c r="E297" s="226" t="s">
        <v>998</v>
      </c>
      <c r="F297" s="227" t="s">
        <v>999</v>
      </c>
      <c r="G297" s="228" t="s">
        <v>990</v>
      </c>
      <c r="H297" s="229">
        <v>1</v>
      </c>
      <c r="I297" s="230"/>
      <c r="J297" s="231">
        <f>ROUND(I297*H297,2)</f>
        <v>0</v>
      </c>
      <c r="K297" s="232"/>
      <c r="L297" s="46"/>
      <c r="M297" s="233" t="s">
        <v>1</v>
      </c>
      <c r="N297" s="234" t="s">
        <v>50</v>
      </c>
      <c r="O297" s="93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7" t="s">
        <v>991</v>
      </c>
      <c r="AT297" s="237" t="s">
        <v>266</v>
      </c>
      <c r="AU297" s="237" t="s">
        <v>96</v>
      </c>
      <c r="AY297" s="18" t="s">
        <v>264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8" t="s">
        <v>93</v>
      </c>
      <c r="BK297" s="238">
        <f>ROUND(I297*H297,2)</f>
        <v>0</v>
      </c>
      <c r="BL297" s="18" t="s">
        <v>991</v>
      </c>
      <c r="BM297" s="237" t="s">
        <v>1372</v>
      </c>
    </row>
    <row r="298" s="2" customFormat="1" ht="16.5" customHeight="1">
      <c r="A298" s="40"/>
      <c r="B298" s="41"/>
      <c r="C298" s="225" t="s">
        <v>664</v>
      </c>
      <c r="D298" s="225" t="s">
        <v>266</v>
      </c>
      <c r="E298" s="226" t="s">
        <v>1002</v>
      </c>
      <c r="F298" s="227" t="s">
        <v>1003</v>
      </c>
      <c r="G298" s="228" t="s">
        <v>990</v>
      </c>
      <c r="H298" s="229">
        <v>1</v>
      </c>
      <c r="I298" s="230"/>
      <c r="J298" s="231">
        <f>ROUND(I298*H298,2)</f>
        <v>0</v>
      </c>
      <c r="K298" s="232"/>
      <c r="L298" s="46"/>
      <c r="M298" s="233" t="s">
        <v>1</v>
      </c>
      <c r="N298" s="234" t="s">
        <v>50</v>
      </c>
      <c r="O298" s="93"/>
      <c r="P298" s="235">
        <f>O298*H298</f>
        <v>0</v>
      </c>
      <c r="Q298" s="235">
        <v>0</v>
      </c>
      <c r="R298" s="235">
        <f>Q298*H298</f>
        <v>0</v>
      </c>
      <c r="S298" s="235">
        <v>0</v>
      </c>
      <c r="T298" s="23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7" t="s">
        <v>991</v>
      </c>
      <c r="AT298" s="237" t="s">
        <v>266</v>
      </c>
      <c r="AU298" s="237" t="s">
        <v>96</v>
      </c>
      <c r="AY298" s="18" t="s">
        <v>264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8" t="s">
        <v>93</v>
      </c>
      <c r="BK298" s="238">
        <f>ROUND(I298*H298,2)</f>
        <v>0</v>
      </c>
      <c r="BL298" s="18" t="s">
        <v>991</v>
      </c>
      <c r="BM298" s="237" t="s">
        <v>1373</v>
      </c>
    </row>
    <row r="299" s="12" customFormat="1" ht="22.8" customHeight="1">
      <c r="A299" s="12"/>
      <c r="B299" s="209"/>
      <c r="C299" s="210"/>
      <c r="D299" s="211" t="s">
        <v>84</v>
      </c>
      <c r="E299" s="223" t="s">
        <v>1005</v>
      </c>
      <c r="F299" s="223" t="s">
        <v>1006</v>
      </c>
      <c r="G299" s="210"/>
      <c r="H299" s="210"/>
      <c r="I299" s="213"/>
      <c r="J299" s="224">
        <f>BK299</f>
        <v>0</v>
      </c>
      <c r="K299" s="210"/>
      <c r="L299" s="215"/>
      <c r="M299" s="216"/>
      <c r="N299" s="217"/>
      <c r="O299" s="217"/>
      <c r="P299" s="218">
        <f>P300</f>
        <v>0</v>
      </c>
      <c r="Q299" s="217"/>
      <c r="R299" s="218">
        <f>R300</f>
        <v>0</v>
      </c>
      <c r="S299" s="217"/>
      <c r="T299" s="219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0" t="s">
        <v>305</v>
      </c>
      <c r="AT299" s="221" t="s">
        <v>84</v>
      </c>
      <c r="AU299" s="221" t="s">
        <v>93</v>
      </c>
      <c r="AY299" s="220" t="s">
        <v>264</v>
      </c>
      <c r="BK299" s="222">
        <f>BK300</f>
        <v>0</v>
      </c>
    </row>
    <row r="300" s="2" customFormat="1" ht="16.5" customHeight="1">
      <c r="A300" s="40"/>
      <c r="B300" s="41"/>
      <c r="C300" s="225" t="s">
        <v>668</v>
      </c>
      <c r="D300" s="225" t="s">
        <v>266</v>
      </c>
      <c r="E300" s="226" t="s">
        <v>1008</v>
      </c>
      <c r="F300" s="227" t="s">
        <v>1009</v>
      </c>
      <c r="G300" s="228" t="s">
        <v>990</v>
      </c>
      <c r="H300" s="229">
        <v>1</v>
      </c>
      <c r="I300" s="230"/>
      <c r="J300" s="231">
        <f>ROUND(I300*H300,2)</f>
        <v>0</v>
      </c>
      <c r="K300" s="232"/>
      <c r="L300" s="46"/>
      <c r="M300" s="233" t="s">
        <v>1</v>
      </c>
      <c r="N300" s="234" t="s">
        <v>50</v>
      </c>
      <c r="O300" s="93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7" t="s">
        <v>991</v>
      </c>
      <c r="AT300" s="237" t="s">
        <v>266</v>
      </c>
      <c r="AU300" s="237" t="s">
        <v>96</v>
      </c>
      <c r="AY300" s="18" t="s">
        <v>264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8" t="s">
        <v>93</v>
      </c>
      <c r="BK300" s="238">
        <f>ROUND(I300*H300,2)</f>
        <v>0</v>
      </c>
      <c r="BL300" s="18" t="s">
        <v>991</v>
      </c>
      <c r="BM300" s="237" t="s">
        <v>1374</v>
      </c>
    </row>
    <row r="301" s="12" customFormat="1" ht="22.8" customHeight="1">
      <c r="A301" s="12"/>
      <c r="B301" s="209"/>
      <c r="C301" s="210"/>
      <c r="D301" s="211" t="s">
        <v>84</v>
      </c>
      <c r="E301" s="223" t="s">
        <v>1011</v>
      </c>
      <c r="F301" s="223" t="s">
        <v>1012</v>
      </c>
      <c r="G301" s="210"/>
      <c r="H301" s="210"/>
      <c r="I301" s="213"/>
      <c r="J301" s="224">
        <f>BK301</f>
        <v>0</v>
      </c>
      <c r="K301" s="210"/>
      <c r="L301" s="215"/>
      <c r="M301" s="216"/>
      <c r="N301" s="217"/>
      <c r="O301" s="217"/>
      <c r="P301" s="218">
        <f>P302</f>
        <v>0</v>
      </c>
      <c r="Q301" s="217"/>
      <c r="R301" s="218">
        <f>R302</f>
        <v>0</v>
      </c>
      <c r="S301" s="217"/>
      <c r="T301" s="219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0" t="s">
        <v>305</v>
      </c>
      <c r="AT301" s="221" t="s">
        <v>84</v>
      </c>
      <c r="AU301" s="221" t="s">
        <v>93</v>
      </c>
      <c r="AY301" s="220" t="s">
        <v>264</v>
      </c>
      <c r="BK301" s="222">
        <f>BK302</f>
        <v>0</v>
      </c>
    </row>
    <row r="302" s="2" customFormat="1" ht="24.15" customHeight="1">
      <c r="A302" s="40"/>
      <c r="B302" s="41"/>
      <c r="C302" s="225" t="s">
        <v>672</v>
      </c>
      <c r="D302" s="225" t="s">
        <v>266</v>
      </c>
      <c r="E302" s="226" t="s">
        <v>1014</v>
      </c>
      <c r="F302" s="227" t="s">
        <v>1015</v>
      </c>
      <c r="G302" s="228" t="s">
        <v>990</v>
      </c>
      <c r="H302" s="229">
        <v>1</v>
      </c>
      <c r="I302" s="230"/>
      <c r="J302" s="231">
        <f>ROUND(I302*H302,2)</f>
        <v>0</v>
      </c>
      <c r="K302" s="232"/>
      <c r="L302" s="46"/>
      <c r="M302" s="294" t="s">
        <v>1</v>
      </c>
      <c r="N302" s="295" t="s">
        <v>50</v>
      </c>
      <c r="O302" s="296"/>
      <c r="P302" s="297">
        <f>O302*H302</f>
        <v>0</v>
      </c>
      <c r="Q302" s="297">
        <v>0</v>
      </c>
      <c r="R302" s="297">
        <f>Q302*H302</f>
        <v>0</v>
      </c>
      <c r="S302" s="297">
        <v>0</v>
      </c>
      <c r="T302" s="29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7" t="s">
        <v>991</v>
      </c>
      <c r="AT302" s="237" t="s">
        <v>266</v>
      </c>
      <c r="AU302" s="237" t="s">
        <v>96</v>
      </c>
      <c r="AY302" s="18" t="s">
        <v>264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8" t="s">
        <v>93</v>
      </c>
      <c r="BK302" s="238">
        <f>ROUND(I302*H302,2)</f>
        <v>0</v>
      </c>
      <c r="BL302" s="18" t="s">
        <v>991</v>
      </c>
      <c r="BM302" s="237" t="s">
        <v>1375</v>
      </c>
    </row>
    <row r="303" s="2" customFormat="1" ht="6.96" customHeight="1">
      <c r="A303" s="40"/>
      <c r="B303" s="68"/>
      <c r="C303" s="69"/>
      <c r="D303" s="69"/>
      <c r="E303" s="69"/>
      <c r="F303" s="69"/>
      <c r="G303" s="69"/>
      <c r="H303" s="69"/>
      <c r="I303" s="69"/>
      <c r="J303" s="69"/>
      <c r="K303" s="69"/>
      <c r="L303" s="46"/>
      <c r="M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</sheetData>
  <sheetProtection sheet="1" autoFilter="0" formatColumns="0" formatRows="0" objects="1" scenarios="1" spinCount="100000" saltValue="D76o3mCcX4hwMD61R/KBf3rMEm1SBSPX0LjCtEBtfPJs0j1PRiosHbpTZbviDmlAhtcyN28M0Yf7OEENTiAyGw==" hashValue="qf6B98A/gzhgEl+Cdy6O4zydaNUhLT2HE2e1iytr/2DZLxsqsRs9+264YEe52AZzi9M9Lwn2+prk1r79WoV2SA==" algorithmName="SHA-512" password="CC35"/>
  <autoFilter ref="C127:K302"/>
  <mergeCells count="9">
    <mergeCell ref="E7:H7"/>
    <mergeCell ref="E9:H9"/>
    <mergeCell ref="E18:H18"/>
    <mergeCell ref="E27:H27"/>
    <mergeCell ref="E84:H84"/>
    <mergeCell ref="E86:H8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138" t="s">
        <v>1017</v>
      </c>
      <c r="BA2" s="138" t="s">
        <v>1</v>
      </c>
      <c r="BB2" s="138" t="s">
        <v>1</v>
      </c>
      <c r="BC2" s="138" t="s">
        <v>1376</v>
      </c>
      <c r="BD2" s="13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96</v>
      </c>
      <c r="AZ3" s="138" t="s">
        <v>1377</v>
      </c>
      <c r="BA3" s="138" t="s">
        <v>1</v>
      </c>
      <c r="BB3" s="138" t="s">
        <v>1</v>
      </c>
      <c r="BC3" s="138" t="s">
        <v>1378</v>
      </c>
      <c r="BD3" s="138" t="s">
        <v>96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  <c r="AZ4" s="138" t="s">
        <v>1019</v>
      </c>
      <c r="BA4" s="138" t="s">
        <v>1</v>
      </c>
      <c r="BB4" s="138" t="s">
        <v>1</v>
      </c>
      <c r="BC4" s="138" t="s">
        <v>1379</v>
      </c>
      <c r="BD4" s="138" t="s">
        <v>96</v>
      </c>
    </row>
    <row r="5" s="1" customFormat="1" ht="6.96" customHeight="1">
      <c r="B5" s="21"/>
      <c r="L5" s="21"/>
      <c r="AZ5" s="138" t="s">
        <v>1380</v>
      </c>
      <c r="BA5" s="138" t="s">
        <v>1</v>
      </c>
      <c r="BB5" s="138" t="s">
        <v>1</v>
      </c>
      <c r="BC5" s="138" t="s">
        <v>315</v>
      </c>
      <c r="BD5" s="138" t="s">
        <v>96</v>
      </c>
    </row>
    <row r="6" s="1" customFormat="1" ht="12" customHeight="1">
      <c r="B6" s="21"/>
      <c r="D6" s="143" t="s">
        <v>16</v>
      </c>
      <c r="L6" s="21"/>
      <c r="AZ6" s="138" t="s">
        <v>1021</v>
      </c>
      <c r="BA6" s="138" t="s">
        <v>1</v>
      </c>
      <c r="BB6" s="138" t="s">
        <v>1</v>
      </c>
      <c r="BC6" s="138" t="s">
        <v>315</v>
      </c>
      <c r="BD6" s="138" t="s">
        <v>96</v>
      </c>
    </row>
    <row r="7" s="1" customFormat="1" ht="16.5" customHeight="1">
      <c r="B7" s="21"/>
      <c r="E7" s="144" t="str">
        <f>'Rekapitulace stavby'!K6</f>
        <v>Bakov nad Jizerou, oprava vodovodu a kanalizace</v>
      </c>
      <c r="F7" s="143"/>
      <c r="G7" s="143"/>
      <c r="H7" s="143"/>
      <c r="L7" s="21"/>
      <c r="AZ7" s="138" t="s">
        <v>1022</v>
      </c>
      <c r="BA7" s="138" t="s">
        <v>1</v>
      </c>
      <c r="BB7" s="138" t="s">
        <v>1</v>
      </c>
      <c r="BC7" s="138" t="s">
        <v>1381</v>
      </c>
      <c r="BD7" s="138" t="s">
        <v>96</v>
      </c>
    </row>
    <row r="8" s="2" customFormat="1" ht="12" customHeight="1">
      <c r="A8" s="40"/>
      <c r="B8" s="46"/>
      <c r="C8" s="40"/>
      <c r="D8" s="143" t="s">
        <v>132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8" t="s">
        <v>1382</v>
      </c>
      <c r="BA8" s="138" t="s">
        <v>1</v>
      </c>
      <c r="BB8" s="138" t="s">
        <v>1</v>
      </c>
      <c r="BC8" s="138" t="s">
        <v>1383</v>
      </c>
      <c r="BD8" s="138" t="s">
        <v>96</v>
      </c>
    </row>
    <row r="9" s="2" customFormat="1" ht="16.5" customHeight="1">
      <c r="A9" s="40"/>
      <c r="B9" s="46"/>
      <c r="C9" s="40"/>
      <c r="D9" s="40"/>
      <c r="E9" s="145" t="s">
        <v>1384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8" t="s">
        <v>1024</v>
      </c>
      <c r="BA9" s="138" t="s">
        <v>1</v>
      </c>
      <c r="BB9" s="138" t="s">
        <v>1</v>
      </c>
      <c r="BC9" s="138" t="s">
        <v>1385</v>
      </c>
      <c r="BD9" s="138" t="s">
        <v>96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8" t="s">
        <v>1025</v>
      </c>
      <c r="BA10" s="138" t="s">
        <v>1</v>
      </c>
      <c r="BB10" s="138" t="s">
        <v>1</v>
      </c>
      <c r="BC10" s="138" t="s">
        <v>1386</v>
      </c>
      <c r="BD10" s="138" t="s">
        <v>96</v>
      </c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95</v>
      </c>
      <c r="G11" s="40"/>
      <c r="H11" s="40"/>
      <c r="I11" s="143" t="s">
        <v>20</v>
      </c>
      <c r="J11" s="146" t="s">
        <v>139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8" t="s">
        <v>1387</v>
      </c>
      <c r="BA11" s="138" t="s">
        <v>1</v>
      </c>
      <c r="BB11" s="138" t="s">
        <v>1</v>
      </c>
      <c r="BC11" s="138" t="s">
        <v>1388</v>
      </c>
      <c r="BD11" s="138" t="s">
        <v>96</v>
      </c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5. 8. 2022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8" t="s">
        <v>1030</v>
      </c>
      <c r="BA12" s="138" t="s">
        <v>1</v>
      </c>
      <c r="BB12" s="138" t="s">
        <v>1</v>
      </c>
      <c r="BC12" s="138" t="s">
        <v>1389</v>
      </c>
      <c r="BD12" s="138" t="s">
        <v>96</v>
      </c>
    </row>
    <row r="13" s="2" customFormat="1" ht="21.84" customHeight="1">
      <c r="A13" s="40"/>
      <c r="B13" s="46"/>
      <c r="C13" s="40"/>
      <c r="D13" s="148" t="s">
        <v>26</v>
      </c>
      <c r="E13" s="40"/>
      <c r="F13" s="149" t="s">
        <v>27</v>
      </c>
      <c r="G13" s="40"/>
      <c r="H13" s="40"/>
      <c r="I13" s="148" t="s">
        <v>28</v>
      </c>
      <c r="J13" s="149" t="s">
        <v>144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8" t="s">
        <v>161</v>
      </c>
      <c r="BA13" s="138" t="s">
        <v>1</v>
      </c>
      <c r="BB13" s="138" t="s">
        <v>1</v>
      </c>
      <c r="BC13" s="138" t="s">
        <v>1390</v>
      </c>
      <c r="BD13" s="138" t="s">
        <v>96</v>
      </c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8" t="s">
        <v>1032</v>
      </c>
      <c r="BA14" s="138" t="s">
        <v>1</v>
      </c>
      <c r="BB14" s="138" t="s">
        <v>1</v>
      </c>
      <c r="BC14" s="138" t="s">
        <v>1376</v>
      </c>
      <c r="BD14" s="138" t="s">
        <v>96</v>
      </c>
    </row>
    <row r="15" s="2" customFormat="1" ht="18" customHeight="1">
      <c r="A15" s="40"/>
      <c r="B15" s="46"/>
      <c r="C15" s="40"/>
      <c r="D15" s="40"/>
      <c r="E15" s="146" t="s">
        <v>33</v>
      </c>
      <c r="F15" s="40"/>
      <c r="G15" s="40"/>
      <c r="H15" s="40"/>
      <c r="I15" s="143" t="s">
        <v>34</v>
      </c>
      <c r="J15" s="146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8" t="s">
        <v>1068</v>
      </c>
      <c r="BA15" s="138" t="s">
        <v>1</v>
      </c>
      <c r="BB15" s="138" t="s">
        <v>1</v>
      </c>
      <c r="BC15" s="138" t="s">
        <v>1391</v>
      </c>
      <c r="BD15" s="138" t="s">
        <v>96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8" t="s">
        <v>1034</v>
      </c>
      <c r="BA16" s="138" t="s">
        <v>1</v>
      </c>
      <c r="BB16" s="138" t="s">
        <v>1</v>
      </c>
      <c r="BC16" s="138" t="s">
        <v>1389</v>
      </c>
      <c r="BD16" s="138" t="s">
        <v>96</v>
      </c>
    </row>
    <row r="17" s="2" customFormat="1" ht="12" customHeight="1">
      <c r="A17" s="40"/>
      <c r="B17" s="46"/>
      <c r="C17" s="40"/>
      <c r="D17" s="143" t="s">
        <v>36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8" t="s">
        <v>151</v>
      </c>
      <c r="BA17" s="138" t="s">
        <v>1</v>
      </c>
      <c r="BB17" s="138" t="s">
        <v>1</v>
      </c>
      <c r="BC17" s="138" t="s">
        <v>1390</v>
      </c>
      <c r="BD17" s="138" t="s">
        <v>96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8" t="s">
        <v>168</v>
      </c>
      <c r="BA18" s="138" t="s">
        <v>1</v>
      </c>
      <c r="BB18" s="138" t="s">
        <v>1</v>
      </c>
      <c r="BC18" s="138" t="s">
        <v>1392</v>
      </c>
      <c r="BD18" s="138" t="s">
        <v>96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8" t="s">
        <v>170</v>
      </c>
      <c r="BA19" s="138" t="s">
        <v>1</v>
      </c>
      <c r="BB19" s="138" t="s">
        <v>1</v>
      </c>
      <c r="BC19" s="138" t="s">
        <v>1246</v>
      </c>
      <c r="BD19" s="138" t="s">
        <v>96</v>
      </c>
    </row>
    <row r="20" s="2" customFormat="1" ht="12" customHeight="1">
      <c r="A20" s="40"/>
      <c r="B20" s="46"/>
      <c r="C20" s="40"/>
      <c r="D20" s="143" t="s">
        <v>38</v>
      </c>
      <c r="E20" s="40"/>
      <c r="F20" s="40"/>
      <c r="G20" s="40"/>
      <c r="H20" s="40"/>
      <c r="I20" s="143" t="s">
        <v>31</v>
      </c>
      <c r="J20" s="146" t="s">
        <v>39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8" t="s">
        <v>176</v>
      </c>
      <c r="BA20" s="138" t="s">
        <v>1</v>
      </c>
      <c r="BB20" s="138" t="s">
        <v>1</v>
      </c>
      <c r="BC20" s="138" t="s">
        <v>1393</v>
      </c>
      <c r="BD20" s="138" t="s">
        <v>96</v>
      </c>
    </row>
    <row r="21" s="2" customFormat="1" ht="18" customHeight="1">
      <c r="A21" s="40"/>
      <c r="B21" s="46"/>
      <c r="C21" s="40"/>
      <c r="D21" s="40"/>
      <c r="E21" s="146" t="s">
        <v>40</v>
      </c>
      <c r="F21" s="40"/>
      <c r="G21" s="40"/>
      <c r="H21" s="40"/>
      <c r="I21" s="143" t="s">
        <v>34</v>
      </c>
      <c r="J21" s="146" t="s">
        <v>41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8" t="s">
        <v>178</v>
      </c>
      <c r="BA21" s="138" t="s">
        <v>1</v>
      </c>
      <c r="BB21" s="138" t="s">
        <v>1</v>
      </c>
      <c r="BC21" s="138" t="s">
        <v>85</v>
      </c>
      <c r="BD21" s="138" t="s">
        <v>96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8" t="s">
        <v>180</v>
      </c>
      <c r="BA22" s="138" t="s">
        <v>1</v>
      </c>
      <c r="BB22" s="138" t="s">
        <v>1</v>
      </c>
      <c r="BC22" s="138" t="s">
        <v>1393</v>
      </c>
      <c r="BD22" s="138" t="s">
        <v>96</v>
      </c>
    </row>
    <row r="23" s="2" customFormat="1" ht="12" customHeight="1">
      <c r="A23" s="40"/>
      <c r="B23" s="46"/>
      <c r="C23" s="40"/>
      <c r="D23" s="143" t="s">
        <v>43</v>
      </c>
      <c r="E23" s="40"/>
      <c r="F23" s="40"/>
      <c r="G23" s="40"/>
      <c r="H23" s="40"/>
      <c r="I23" s="143" t="s">
        <v>31</v>
      </c>
      <c r="J23" s="146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8" t="s">
        <v>182</v>
      </c>
      <c r="BA23" s="138" t="s">
        <v>1</v>
      </c>
      <c r="BB23" s="138" t="s">
        <v>1</v>
      </c>
      <c r="BC23" s="138" t="s">
        <v>1394</v>
      </c>
      <c r="BD23" s="138" t="s">
        <v>96</v>
      </c>
    </row>
    <row r="24" s="2" customFormat="1" ht="18" customHeight="1">
      <c r="A24" s="40"/>
      <c r="B24" s="46"/>
      <c r="C24" s="40"/>
      <c r="D24" s="40"/>
      <c r="E24" s="146" t="s">
        <v>40</v>
      </c>
      <c r="F24" s="40"/>
      <c r="G24" s="40"/>
      <c r="H24" s="40"/>
      <c r="I24" s="143" t="s">
        <v>34</v>
      </c>
      <c r="J24" s="146" t="s">
        <v>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8" t="s">
        <v>184</v>
      </c>
      <c r="BA24" s="138" t="s">
        <v>1</v>
      </c>
      <c r="BB24" s="138" t="s">
        <v>1</v>
      </c>
      <c r="BC24" s="138" t="s">
        <v>1394</v>
      </c>
      <c r="BD24" s="138" t="s">
        <v>96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8" t="s">
        <v>185</v>
      </c>
      <c r="BA25" s="138" t="s">
        <v>1</v>
      </c>
      <c r="BB25" s="138" t="s">
        <v>1</v>
      </c>
      <c r="BC25" s="138" t="s">
        <v>1395</v>
      </c>
      <c r="BD25" s="138" t="s">
        <v>96</v>
      </c>
    </row>
    <row r="26" s="2" customFormat="1" ht="12" customHeight="1">
      <c r="A26" s="40"/>
      <c r="B26" s="46"/>
      <c r="C26" s="40"/>
      <c r="D26" s="143" t="s">
        <v>44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8" t="s">
        <v>187</v>
      </c>
      <c r="BA26" s="138" t="s">
        <v>1</v>
      </c>
      <c r="BB26" s="138" t="s">
        <v>1</v>
      </c>
      <c r="BC26" s="138" t="s">
        <v>1396</v>
      </c>
      <c r="BD26" s="138" t="s">
        <v>96</v>
      </c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Z27" s="154" t="s">
        <v>189</v>
      </c>
      <c r="BA27" s="154" t="s">
        <v>1</v>
      </c>
      <c r="BB27" s="154" t="s">
        <v>1</v>
      </c>
      <c r="BC27" s="154" t="s">
        <v>85</v>
      </c>
      <c r="BD27" s="154" t="s">
        <v>96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38" t="s">
        <v>191</v>
      </c>
      <c r="BA28" s="138" t="s">
        <v>1</v>
      </c>
      <c r="BB28" s="138" t="s">
        <v>1</v>
      </c>
      <c r="BC28" s="138" t="s">
        <v>1397</v>
      </c>
      <c r="BD28" s="138" t="s">
        <v>96</v>
      </c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38" t="s">
        <v>193</v>
      </c>
      <c r="BA29" s="138" t="s">
        <v>1</v>
      </c>
      <c r="BB29" s="138" t="s">
        <v>1</v>
      </c>
      <c r="BC29" s="138" t="s">
        <v>1397</v>
      </c>
      <c r="BD29" s="138" t="s">
        <v>96</v>
      </c>
    </row>
    <row r="30" s="2" customFormat="1" ht="25.44" customHeight="1">
      <c r="A30" s="40"/>
      <c r="B30" s="46"/>
      <c r="C30" s="40"/>
      <c r="D30" s="156" t="s">
        <v>45</v>
      </c>
      <c r="E30" s="40"/>
      <c r="F30" s="40"/>
      <c r="G30" s="40"/>
      <c r="H30" s="40"/>
      <c r="I30" s="40"/>
      <c r="J30" s="157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38" t="s">
        <v>194</v>
      </c>
      <c r="BA30" s="138" t="s">
        <v>1</v>
      </c>
      <c r="BB30" s="138" t="s">
        <v>1</v>
      </c>
      <c r="BC30" s="138" t="s">
        <v>1398</v>
      </c>
      <c r="BD30" s="138" t="s">
        <v>96</v>
      </c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38" t="s">
        <v>196</v>
      </c>
      <c r="BA31" s="138" t="s">
        <v>1</v>
      </c>
      <c r="BB31" s="138" t="s">
        <v>1</v>
      </c>
      <c r="BC31" s="138" t="s">
        <v>1399</v>
      </c>
      <c r="BD31" s="138" t="s">
        <v>96</v>
      </c>
    </row>
    <row r="32" s="2" customFormat="1" ht="14.4" customHeight="1">
      <c r="A32" s="40"/>
      <c r="B32" s="46"/>
      <c r="C32" s="40"/>
      <c r="D32" s="40"/>
      <c r="E32" s="40"/>
      <c r="F32" s="158" t="s">
        <v>47</v>
      </c>
      <c r="G32" s="40"/>
      <c r="H32" s="40"/>
      <c r="I32" s="158" t="s">
        <v>46</v>
      </c>
      <c r="J32" s="158" t="s">
        <v>48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38" t="s">
        <v>217</v>
      </c>
      <c r="BA32" s="138" t="s">
        <v>1</v>
      </c>
      <c r="BB32" s="138" t="s">
        <v>1</v>
      </c>
      <c r="BC32" s="138" t="s">
        <v>1400</v>
      </c>
      <c r="BD32" s="138" t="s">
        <v>96</v>
      </c>
    </row>
    <row r="33" s="2" customFormat="1" ht="14.4" customHeight="1">
      <c r="A33" s="40"/>
      <c r="B33" s="46"/>
      <c r="C33" s="40"/>
      <c r="D33" s="159" t="s">
        <v>49</v>
      </c>
      <c r="E33" s="143" t="s">
        <v>50</v>
      </c>
      <c r="F33" s="160">
        <f>ROUND((SUM(BE128:BE341)),  2)</f>
        <v>0</v>
      </c>
      <c r="G33" s="40"/>
      <c r="H33" s="40"/>
      <c r="I33" s="161">
        <v>0.20999999999999999</v>
      </c>
      <c r="J33" s="160">
        <f>ROUND(((SUM(BE128:BE341))*I33),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38" t="s">
        <v>198</v>
      </c>
      <c r="BA33" s="138" t="s">
        <v>1</v>
      </c>
      <c r="BB33" s="138" t="s">
        <v>1</v>
      </c>
      <c r="BC33" s="138" t="s">
        <v>1401</v>
      </c>
      <c r="BD33" s="138" t="s">
        <v>96</v>
      </c>
    </row>
    <row r="34" s="2" customFormat="1" ht="14.4" customHeight="1">
      <c r="A34" s="40"/>
      <c r="B34" s="46"/>
      <c r="C34" s="40"/>
      <c r="D34" s="40"/>
      <c r="E34" s="143" t="s">
        <v>51</v>
      </c>
      <c r="F34" s="160">
        <f>ROUND((SUM(BF128:BF341)),  2)</f>
        <v>0</v>
      </c>
      <c r="G34" s="40"/>
      <c r="H34" s="40"/>
      <c r="I34" s="161">
        <v>0.14999999999999999</v>
      </c>
      <c r="J34" s="160">
        <f>ROUND(((SUM(BF128:BF341))*I34),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38" t="s">
        <v>219</v>
      </c>
      <c r="BA34" s="138" t="s">
        <v>1</v>
      </c>
      <c r="BB34" s="138" t="s">
        <v>1</v>
      </c>
      <c r="BC34" s="138" t="s">
        <v>1402</v>
      </c>
      <c r="BD34" s="138" t="s">
        <v>96</v>
      </c>
    </row>
    <row r="35" hidden="1" s="2" customFormat="1" ht="14.4" customHeight="1">
      <c r="A35" s="40"/>
      <c r="B35" s="46"/>
      <c r="C35" s="40"/>
      <c r="D35" s="40"/>
      <c r="E35" s="143" t="s">
        <v>52</v>
      </c>
      <c r="F35" s="160">
        <f>ROUND((SUM(BG128:BG341)),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38" t="s">
        <v>221</v>
      </c>
      <c r="BA35" s="138" t="s">
        <v>1</v>
      </c>
      <c r="BB35" s="138" t="s">
        <v>1</v>
      </c>
      <c r="BC35" s="138" t="s">
        <v>1402</v>
      </c>
      <c r="BD35" s="138" t="s">
        <v>96</v>
      </c>
    </row>
    <row r="36" hidden="1" s="2" customFormat="1" ht="14.4" customHeight="1">
      <c r="A36" s="40"/>
      <c r="B36" s="46"/>
      <c r="C36" s="40"/>
      <c r="D36" s="40"/>
      <c r="E36" s="143" t="s">
        <v>53</v>
      </c>
      <c r="F36" s="160">
        <f>ROUND((SUM(BH128:BH341)),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38" t="s">
        <v>204</v>
      </c>
      <c r="BA36" s="138" t="s">
        <v>1</v>
      </c>
      <c r="BB36" s="138" t="s">
        <v>1</v>
      </c>
      <c r="BC36" s="138" t="s">
        <v>1403</v>
      </c>
      <c r="BD36" s="138" t="s">
        <v>96</v>
      </c>
    </row>
    <row r="37" hidden="1" s="2" customFormat="1" ht="14.4" customHeight="1">
      <c r="A37" s="40"/>
      <c r="B37" s="46"/>
      <c r="C37" s="40"/>
      <c r="D37" s="40"/>
      <c r="E37" s="143" t="s">
        <v>54</v>
      </c>
      <c r="F37" s="160">
        <f>ROUND((SUM(BI128:BI341)),  2)</f>
        <v>0</v>
      </c>
      <c r="G37" s="40"/>
      <c r="H37" s="40"/>
      <c r="I37" s="161">
        <v>0</v>
      </c>
      <c r="J37" s="16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38" t="s">
        <v>1051</v>
      </c>
      <c r="BA37" s="138" t="s">
        <v>1</v>
      </c>
      <c r="BB37" s="138" t="s">
        <v>1</v>
      </c>
      <c r="BC37" s="138" t="s">
        <v>1404</v>
      </c>
      <c r="BD37" s="138" t="s">
        <v>96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38" t="s">
        <v>206</v>
      </c>
      <c r="BA38" s="138" t="s">
        <v>1</v>
      </c>
      <c r="BB38" s="138" t="s">
        <v>1</v>
      </c>
      <c r="BC38" s="138" t="s">
        <v>1405</v>
      </c>
      <c r="BD38" s="138" t="s">
        <v>96</v>
      </c>
    </row>
    <row r="39" s="2" customFormat="1" ht="25.44" customHeight="1">
      <c r="A39" s="40"/>
      <c r="B39" s="46"/>
      <c r="C39" s="162"/>
      <c r="D39" s="163" t="s">
        <v>55</v>
      </c>
      <c r="E39" s="164"/>
      <c r="F39" s="164"/>
      <c r="G39" s="165" t="s">
        <v>56</v>
      </c>
      <c r="H39" s="166" t="s">
        <v>57</v>
      </c>
      <c r="I39" s="164"/>
      <c r="J39" s="167">
        <f>SUM(J30:J37)</f>
        <v>0</v>
      </c>
      <c r="K39" s="168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38" t="s">
        <v>210</v>
      </c>
      <c r="BA39" s="138" t="s">
        <v>1</v>
      </c>
      <c r="BB39" s="138" t="s">
        <v>1</v>
      </c>
      <c r="BC39" s="138" t="s">
        <v>1406</v>
      </c>
      <c r="BD39" s="138" t="s">
        <v>96</v>
      </c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38" t="s">
        <v>165</v>
      </c>
      <c r="BA40" s="138" t="s">
        <v>1</v>
      </c>
      <c r="BB40" s="138" t="s">
        <v>1</v>
      </c>
      <c r="BC40" s="138" t="s">
        <v>1035</v>
      </c>
      <c r="BD40" s="138" t="s">
        <v>96</v>
      </c>
    </row>
    <row r="41" s="1" customFormat="1" ht="14.4" customHeight="1">
      <c r="B41" s="21"/>
      <c r="L41" s="21"/>
      <c r="AZ41" s="138" t="s">
        <v>202</v>
      </c>
      <c r="BA41" s="138" t="s">
        <v>1</v>
      </c>
      <c r="BB41" s="138" t="s">
        <v>1</v>
      </c>
      <c r="BC41" s="138" t="s">
        <v>1407</v>
      </c>
      <c r="BD41" s="138" t="s">
        <v>96</v>
      </c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2" customFormat="1" ht="14.4" customHeight="1">
      <c r="B49" s="65"/>
      <c r="D49" s="169" t="s">
        <v>58</v>
      </c>
      <c r="E49" s="170"/>
      <c r="F49" s="170"/>
      <c r="G49" s="169" t="s">
        <v>59</v>
      </c>
      <c r="H49" s="170"/>
      <c r="I49" s="170"/>
      <c r="J49" s="170"/>
      <c r="K49" s="170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71" t="s">
        <v>60</v>
      </c>
      <c r="E60" s="172"/>
      <c r="F60" s="173" t="s">
        <v>61</v>
      </c>
      <c r="G60" s="171" t="s">
        <v>60</v>
      </c>
      <c r="H60" s="172"/>
      <c r="I60" s="172"/>
      <c r="J60" s="174" t="s">
        <v>61</v>
      </c>
      <c r="K60" s="172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69" t="s">
        <v>62</v>
      </c>
      <c r="E64" s="175"/>
      <c r="F64" s="175"/>
      <c r="G64" s="169" t="s">
        <v>63</v>
      </c>
      <c r="H64" s="175"/>
      <c r="I64" s="175"/>
      <c r="J64" s="175"/>
      <c r="K64" s="175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71" t="s">
        <v>60</v>
      </c>
      <c r="E75" s="172"/>
      <c r="F75" s="173" t="s">
        <v>61</v>
      </c>
      <c r="G75" s="171" t="s">
        <v>60</v>
      </c>
      <c r="H75" s="172"/>
      <c r="I75" s="172"/>
      <c r="J75" s="174" t="s">
        <v>61</v>
      </c>
      <c r="K75" s="172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78"/>
      <c r="C80" s="179"/>
      <c r="D80" s="179"/>
      <c r="E80" s="179"/>
      <c r="F80" s="179"/>
      <c r="G80" s="179"/>
      <c r="H80" s="179"/>
      <c r="I80" s="179"/>
      <c r="J80" s="179"/>
      <c r="K80" s="179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230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0" t="str">
        <f>E7</f>
        <v>Bakov nad Jizerou, oprava vodovodu a kanalizace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132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2125-4 - IO 04.1-Vodovodní řad D-Nerudova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Bakov nad Jizerou</v>
      </c>
      <c r="G88" s="42"/>
      <c r="H88" s="42"/>
      <c r="I88" s="33" t="s">
        <v>24</v>
      </c>
      <c r="J88" s="81" t="str">
        <f>IF(J12="","",J12)</f>
        <v>5. 8. 2022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Vodovody a kanalizace Mladá Boleslav, a.s.</v>
      </c>
      <c r="G90" s="42"/>
      <c r="H90" s="42"/>
      <c r="I90" s="33" t="s">
        <v>38</v>
      </c>
      <c r="J90" s="38" t="str">
        <f>E21</f>
        <v>Ing. Petr Čepický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43</v>
      </c>
      <c r="J91" s="38" t="str">
        <f>E24</f>
        <v>Ing. Petr Čepický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81" t="s">
        <v>231</v>
      </c>
      <c r="D93" s="182"/>
      <c r="E93" s="182"/>
      <c r="F93" s="182"/>
      <c r="G93" s="182"/>
      <c r="H93" s="182"/>
      <c r="I93" s="182"/>
      <c r="J93" s="183" t="s">
        <v>232</v>
      </c>
      <c r="K93" s="18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84" t="s">
        <v>233</v>
      </c>
      <c r="D95" s="42"/>
      <c r="E95" s="42"/>
      <c r="F95" s="42"/>
      <c r="G95" s="42"/>
      <c r="H95" s="42"/>
      <c r="I95" s="42"/>
      <c r="J95" s="112">
        <f>J128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234</v>
      </c>
    </row>
    <row r="96" s="9" customFormat="1" ht="24.96" customHeight="1">
      <c r="A96" s="9"/>
      <c r="B96" s="185"/>
      <c r="C96" s="186"/>
      <c r="D96" s="187" t="s">
        <v>235</v>
      </c>
      <c r="E96" s="188"/>
      <c r="F96" s="188"/>
      <c r="G96" s="188"/>
      <c r="H96" s="188"/>
      <c r="I96" s="188"/>
      <c r="J96" s="189">
        <f>J129</f>
        <v>0</v>
      </c>
      <c r="K96" s="186"/>
      <c r="L96" s="19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91"/>
      <c r="C97" s="192"/>
      <c r="D97" s="193" t="s">
        <v>236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1"/>
      <c r="C98" s="192"/>
      <c r="D98" s="193" t="s">
        <v>237</v>
      </c>
      <c r="E98" s="194"/>
      <c r="F98" s="194"/>
      <c r="G98" s="194"/>
      <c r="H98" s="194"/>
      <c r="I98" s="194"/>
      <c r="J98" s="195">
        <f>J226</f>
        <v>0</v>
      </c>
      <c r="K98" s="192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92"/>
      <c r="D99" s="193" t="s">
        <v>238</v>
      </c>
      <c r="E99" s="194"/>
      <c r="F99" s="194"/>
      <c r="G99" s="194"/>
      <c r="H99" s="194"/>
      <c r="I99" s="194"/>
      <c r="J99" s="195">
        <f>J236</f>
        <v>0</v>
      </c>
      <c r="K99" s="192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92"/>
      <c r="D100" s="193" t="s">
        <v>240</v>
      </c>
      <c r="E100" s="194"/>
      <c r="F100" s="194"/>
      <c r="G100" s="194"/>
      <c r="H100" s="194"/>
      <c r="I100" s="194"/>
      <c r="J100" s="195">
        <f>J256</f>
        <v>0</v>
      </c>
      <c r="K100" s="192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92"/>
      <c r="D101" s="193" t="s">
        <v>241</v>
      </c>
      <c r="E101" s="194"/>
      <c r="F101" s="194"/>
      <c r="G101" s="194"/>
      <c r="H101" s="194"/>
      <c r="I101" s="194"/>
      <c r="J101" s="195">
        <f>J291</f>
        <v>0</v>
      </c>
      <c r="K101" s="192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1"/>
      <c r="C102" s="192"/>
      <c r="D102" s="193" t="s">
        <v>242</v>
      </c>
      <c r="E102" s="194"/>
      <c r="F102" s="194"/>
      <c r="G102" s="194"/>
      <c r="H102" s="194"/>
      <c r="I102" s="194"/>
      <c r="J102" s="195">
        <f>J302</f>
        <v>0</v>
      </c>
      <c r="K102" s="192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92"/>
      <c r="D103" s="193" t="s">
        <v>243</v>
      </c>
      <c r="E103" s="194"/>
      <c r="F103" s="194"/>
      <c r="G103" s="194"/>
      <c r="H103" s="194"/>
      <c r="I103" s="194"/>
      <c r="J103" s="195">
        <f>J313</f>
        <v>0</v>
      </c>
      <c r="K103" s="192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92"/>
      <c r="D104" s="193" t="s">
        <v>244</v>
      </c>
      <c r="E104" s="194"/>
      <c r="F104" s="194"/>
      <c r="G104" s="194"/>
      <c r="H104" s="194"/>
      <c r="I104" s="194"/>
      <c r="J104" s="195">
        <f>J327</f>
        <v>0</v>
      </c>
      <c r="K104" s="192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5"/>
      <c r="C105" s="186"/>
      <c r="D105" s="187" t="s">
        <v>245</v>
      </c>
      <c r="E105" s="188"/>
      <c r="F105" s="188"/>
      <c r="G105" s="188"/>
      <c r="H105" s="188"/>
      <c r="I105" s="188"/>
      <c r="J105" s="189">
        <f>J332</f>
        <v>0</v>
      </c>
      <c r="K105" s="186"/>
      <c r="L105" s="19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1"/>
      <c r="C106" s="192"/>
      <c r="D106" s="193" t="s">
        <v>246</v>
      </c>
      <c r="E106" s="194"/>
      <c r="F106" s="194"/>
      <c r="G106" s="194"/>
      <c r="H106" s="194"/>
      <c r="I106" s="194"/>
      <c r="J106" s="195">
        <f>J333</f>
        <v>0</v>
      </c>
      <c r="K106" s="192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1"/>
      <c r="C107" s="192"/>
      <c r="D107" s="193" t="s">
        <v>247</v>
      </c>
      <c r="E107" s="194"/>
      <c r="F107" s="194"/>
      <c r="G107" s="194"/>
      <c r="H107" s="194"/>
      <c r="I107" s="194"/>
      <c r="J107" s="195">
        <f>J338</f>
        <v>0</v>
      </c>
      <c r="K107" s="192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1"/>
      <c r="C108" s="192"/>
      <c r="D108" s="193" t="s">
        <v>248</v>
      </c>
      <c r="E108" s="194"/>
      <c r="F108" s="194"/>
      <c r="G108" s="194"/>
      <c r="H108" s="194"/>
      <c r="I108" s="194"/>
      <c r="J108" s="195">
        <f>J340</f>
        <v>0</v>
      </c>
      <c r="K108" s="192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249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0" t="str">
        <f>E7</f>
        <v>Bakov nad Jizerou, oprava vodovodu a kanalizace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132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2125-4 - IO 04.1-Vodovodní řad D-Nerudova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Bakov nad Jizerou</v>
      </c>
      <c r="G122" s="42"/>
      <c r="H122" s="42"/>
      <c r="I122" s="33" t="s">
        <v>24</v>
      </c>
      <c r="J122" s="81" t="str">
        <f>IF(J12="","",J12)</f>
        <v>5. 8. 2022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30</v>
      </c>
      <c r="D124" s="42"/>
      <c r="E124" s="42"/>
      <c r="F124" s="28" t="str">
        <f>E15</f>
        <v>Vodovody a kanalizace Mladá Boleslav, a.s.</v>
      </c>
      <c r="G124" s="42"/>
      <c r="H124" s="42"/>
      <c r="I124" s="33" t="s">
        <v>38</v>
      </c>
      <c r="J124" s="38" t="str">
        <f>E21</f>
        <v>Ing. Petr Čepický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36</v>
      </c>
      <c r="D125" s="42"/>
      <c r="E125" s="42"/>
      <c r="F125" s="28" t="str">
        <f>IF(E18="","",E18)</f>
        <v>Vyplň údaj</v>
      </c>
      <c r="G125" s="42"/>
      <c r="H125" s="42"/>
      <c r="I125" s="33" t="s">
        <v>43</v>
      </c>
      <c r="J125" s="38" t="str">
        <f>E24</f>
        <v>Ing. Petr Čepický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197"/>
      <c r="B127" s="198"/>
      <c r="C127" s="199" t="s">
        <v>250</v>
      </c>
      <c r="D127" s="200" t="s">
        <v>70</v>
      </c>
      <c r="E127" s="200" t="s">
        <v>66</v>
      </c>
      <c r="F127" s="200" t="s">
        <v>67</v>
      </c>
      <c r="G127" s="200" t="s">
        <v>251</v>
      </c>
      <c r="H127" s="200" t="s">
        <v>252</v>
      </c>
      <c r="I127" s="200" t="s">
        <v>253</v>
      </c>
      <c r="J127" s="201" t="s">
        <v>232</v>
      </c>
      <c r="K127" s="202" t="s">
        <v>254</v>
      </c>
      <c r="L127" s="203"/>
      <c r="M127" s="102" t="s">
        <v>1</v>
      </c>
      <c r="N127" s="103" t="s">
        <v>49</v>
      </c>
      <c r="O127" s="103" t="s">
        <v>255</v>
      </c>
      <c r="P127" s="103" t="s">
        <v>256</v>
      </c>
      <c r="Q127" s="103" t="s">
        <v>257</v>
      </c>
      <c r="R127" s="103" t="s">
        <v>258</v>
      </c>
      <c r="S127" s="103" t="s">
        <v>259</v>
      </c>
      <c r="T127" s="104" t="s">
        <v>260</v>
      </c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</row>
    <row r="128" s="2" customFormat="1" ht="22.8" customHeight="1">
      <c r="A128" s="40"/>
      <c r="B128" s="41"/>
      <c r="C128" s="109" t="s">
        <v>261</v>
      </c>
      <c r="D128" s="42"/>
      <c r="E128" s="42"/>
      <c r="F128" s="42"/>
      <c r="G128" s="42"/>
      <c r="H128" s="42"/>
      <c r="I128" s="42"/>
      <c r="J128" s="204">
        <f>BK128</f>
        <v>0</v>
      </c>
      <c r="K128" s="42"/>
      <c r="L128" s="46"/>
      <c r="M128" s="105"/>
      <c r="N128" s="205"/>
      <c r="O128" s="106"/>
      <c r="P128" s="206">
        <f>P129+P332</f>
        <v>0</v>
      </c>
      <c r="Q128" s="106"/>
      <c r="R128" s="206">
        <f>R129+R332</f>
        <v>163.0763863</v>
      </c>
      <c r="S128" s="106"/>
      <c r="T128" s="207">
        <f>T129+T332</f>
        <v>46.630679999999998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84</v>
      </c>
      <c r="AU128" s="18" t="s">
        <v>234</v>
      </c>
      <c r="BK128" s="208">
        <f>BK129+BK332</f>
        <v>0</v>
      </c>
    </row>
    <row r="129" s="12" customFormat="1" ht="25.92" customHeight="1">
      <c r="A129" s="12"/>
      <c r="B129" s="209"/>
      <c r="C129" s="210"/>
      <c r="D129" s="211" t="s">
        <v>84</v>
      </c>
      <c r="E129" s="212" t="s">
        <v>262</v>
      </c>
      <c r="F129" s="212" t="s">
        <v>263</v>
      </c>
      <c r="G129" s="210"/>
      <c r="H129" s="210"/>
      <c r="I129" s="213"/>
      <c r="J129" s="214">
        <f>BK129</f>
        <v>0</v>
      </c>
      <c r="K129" s="210"/>
      <c r="L129" s="215"/>
      <c r="M129" s="216"/>
      <c r="N129" s="217"/>
      <c r="O129" s="217"/>
      <c r="P129" s="218">
        <f>P130+P226+P236+P256+P291+P313+P327</f>
        <v>0</v>
      </c>
      <c r="Q129" s="217"/>
      <c r="R129" s="218">
        <f>R130+R226+R236+R256+R291+R313+R327</f>
        <v>163.0763863</v>
      </c>
      <c r="S129" s="217"/>
      <c r="T129" s="219">
        <f>T130+T226+T236+T256+T291+T313+T327</f>
        <v>46.630679999999998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93</v>
      </c>
      <c r="AT129" s="221" t="s">
        <v>84</v>
      </c>
      <c r="AU129" s="221" t="s">
        <v>85</v>
      </c>
      <c r="AY129" s="220" t="s">
        <v>264</v>
      </c>
      <c r="BK129" s="222">
        <f>BK130+BK226+BK236+BK256+BK291+BK313+BK327</f>
        <v>0</v>
      </c>
    </row>
    <row r="130" s="12" customFormat="1" ht="22.8" customHeight="1">
      <c r="A130" s="12"/>
      <c r="B130" s="209"/>
      <c r="C130" s="210"/>
      <c r="D130" s="211" t="s">
        <v>84</v>
      </c>
      <c r="E130" s="223" t="s">
        <v>93</v>
      </c>
      <c r="F130" s="223" t="s">
        <v>265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SUM(P131:P225)</f>
        <v>0</v>
      </c>
      <c r="Q130" s="217"/>
      <c r="R130" s="218">
        <f>SUM(R131:R225)</f>
        <v>157.70042846000001</v>
      </c>
      <c r="S130" s="217"/>
      <c r="T130" s="219">
        <f>SUM(T131:T225)</f>
        <v>46.582679999999996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93</v>
      </c>
      <c r="AT130" s="221" t="s">
        <v>84</v>
      </c>
      <c r="AU130" s="221" t="s">
        <v>93</v>
      </c>
      <c r="AY130" s="220" t="s">
        <v>264</v>
      </c>
      <c r="BK130" s="222">
        <f>SUM(BK131:BK225)</f>
        <v>0</v>
      </c>
    </row>
    <row r="131" s="2" customFormat="1" ht="24.15" customHeight="1">
      <c r="A131" s="40"/>
      <c r="B131" s="41"/>
      <c r="C131" s="225" t="s">
        <v>93</v>
      </c>
      <c r="D131" s="225" t="s">
        <v>266</v>
      </c>
      <c r="E131" s="226" t="s">
        <v>1408</v>
      </c>
      <c r="F131" s="227" t="s">
        <v>1409</v>
      </c>
      <c r="G131" s="228" t="s">
        <v>269</v>
      </c>
      <c r="H131" s="229">
        <v>3.0419999999999998</v>
      </c>
      <c r="I131" s="230"/>
      <c r="J131" s="231">
        <f>ROUND(I131*H131,2)</f>
        <v>0</v>
      </c>
      <c r="K131" s="232"/>
      <c r="L131" s="46"/>
      <c r="M131" s="233" t="s">
        <v>1</v>
      </c>
      <c r="N131" s="234" t="s">
        <v>50</v>
      </c>
      <c r="O131" s="93"/>
      <c r="P131" s="235">
        <f>O131*H131</f>
        <v>0</v>
      </c>
      <c r="Q131" s="235">
        <v>0</v>
      </c>
      <c r="R131" s="235">
        <f>Q131*H131</f>
        <v>0</v>
      </c>
      <c r="S131" s="235">
        <v>0.32000000000000001</v>
      </c>
      <c r="T131" s="236">
        <f>S131*H131</f>
        <v>0.97343999999999997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7" t="s">
        <v>270</v>
      </c>
      <c r="AT131" s="237" t="s">
        <v>266</v>
      </c>
      <c r="AU131" s="237" t="s">
        <v>96</v>
      </c>
      <c r="AY131" s="18" t="s">
        <v>264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8" t="s">
        <v>93</v>
      </c>
      <c r="BK131" s="238">
        <f>ROUND(I131*H131,2)</f>
        <v>0</v>
      </c>
      <c r="BL131" s="18" t="s">
        <v>270</v>
      </c>
      <c r="BM131" s="237" t="s">
        <v>1410</v>
      </c>
    </row>
    <row r="132" s="13" customFormat="1">
      <c r="A132" s="13"/>
      <c r="B132" s="239"/>
      <c r="C132" s="240"/>
      <c r="D132" s="241" t="s">
        <v>272</v>
      </c>
      <c r="E132" s="242" t="s">
        <v>1017</v>
      </c>
      <c r="F132" s="243" t="s">
        <v>1411</v>
      </c>
      <c r="G132" s="240"/>
      <c r="H132" s="244">
        <v>1.69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272</v>
      </c>
      <c r="AU132" s="250" t="s">
        <v>96</v>
      </c>
      <c r="AV132" s="13" t="s">
        <v>96</v>
      </c>
      <c r="AW132" s="13" t="s">
        <v>42</v>
      </c>
      <c r="AX132" s="13" t="s">
        <v>85</v>
      </c>
      <c r="AY132" s="250" t="s">
        <v>264</v>
      </c>
    </row>
    <row r="133" s="13" customFormat="1">
      <c r="A133" s="13"/>
      <c r="B133" s="239"/>
      <c r="C133" s="240"/>
      <c r="D133" s="241" t="s">
        <v>272</v>
      </c>
      <c r="E133" s="242" t="s">
        <v>1377</v>
      </c>
      <c r="F133" s="243" t="s">
        <v>1412</v>
      </c>
      <c r="G133" s="240"/>
      <c r="H133" s="244">
        <v>74.810000000000002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272</v>
      </c>
      <c r="AU133" s="250" t="s">
        <v>96</v>
      </c>
      <c r="AV133" s="13" t="s">
        <v>96</v>
      </c>
      <c r="AW133" s="13" t="s">
        <v>42</v>
      </c>
      <c r="AX133" s="13" t="s">
        <v>85</v>
      </c>
      <c r="AY133" s="250" t="s">
        <v>264</v>
      </c>
    </row>
    <row r="134" s="14" customFormat="1">
      <c r="A134" s="14"/>
      <c r="B134" s="251"/>
      <c r="C134" s="252"/>
      <c r="D134" s="241" t="s">
        <v>272</v>
      </c>
      <c r="E134" s="253" t="s">
        <v>1019</v>
      </c>
      <c r="F134" s="254" t="s">
        <v>281</v>
      </c>
      <c r="G134" s="252"/>
      <c r="H134" s="255">
        <v>76.5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272</v>
      </c>
      <c r="AU134" s="261" t="s">
        <v>96</v>
      </c>
      <c r="AV134" s="14" t="s">
        <v>282</v>
      </c>
      <c r="AW134" s="14" t="s">
        <v>42</v>
      </c>
      <c r="AX134" s="14" t="s">
        <v>85</v>
      </c>
      <c r="AY134" s="261" t="s">
        <v>264</v>
      </c>
    </row>
    <row r="135" s="13" customFormat="1">
      <c r="A135" s="13"/>
      <c r="B135" s="239"/>
      <c r="C135" s="240"/>
      <c r="D135" s="241" t="s">
        <v>272</v>
      </c>
      <c r="E135" s="242" t="s">
        <v>1380</v>
      </c>
      <c r="F135" s="243" t="s">
        <v>1413</v>
      </c>
      <c r="G135" s="240"/>
      <c r="H135" s="244">
        <v>7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272</v>
      </c>
      <c r="AU135" s="250" t="s">
        <v>96</v>
      </c>
      <c r="AV135" s="13" t="s">
        <v>96</v>
      </c>
      <c r="AW135" s="13" t="s">
        <v>42</v>
      </c>
      <c r="AX135" s="13" t="s">
        <v>85</v>
      </c>
      <c r="AY135" s="250" t="s">
        <v>264</v>
      </c>
    </row>
    <row r="136" s="14" customFormat="1">
      <c r="A136" s="14"/>
      <c r="B136" s="251"/>
      <c r="C136" s="252"/>
      <c r="D136" s="241" t="s">
        <v>272</v>
      </c>
      <c r="E136" s="253" t="s">
        <v>1021</v>
      </c>
      <c r="F136" s="254" t="s">
        <v>281</v>
      </c>
      <c r="G136" s="252"/>
      <c r="H136" s="255">
        <v>7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272</v>
      </c>
      <c r="AU136" s="261" t="s">
        <v>96</v>
      </c>
      <c r="AV136" s="14" t="s">
        <v>282</v>
      </c>
      <c r="AW136" s="14" t="s">
        <v>42</v>
      </c>
      <c r="AX136" s="14" t="s">
        <v>85</v>
      </c>
      <c r="AY136" s="261" t="s">
        <v>264</v>
      </c>
    </row>
    <row r="137" s="13" customFormat="1">
      <c r="A137" s="13"/>
      <c r="B137" s="239"/>
      <c r="C137" s="240"/>
      <c r="D137" s="241" t="s">
        <v>272</v>
      </c>
      <c r="E137" s="242" t="s">
        <v>1022</v>
      </c>
      <c r="F137" s="243" t="s">
        <v>1414</v>
      </c>
      <c r="G137" s="240"/>
      <c r="H137" s="244">
        <v>2.8399999999999999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272</v>
      </c>
      <c r="AU137" s="250" t="s">
        <v>96</v>
      </c>
      <c r="AV137" s="13" t="s">
        <v>96</v>
      </c>
      <c r="AW137" s="13" t="s">
        <v>42</v>
      </c>
      <c r="AX137" s="13" t="s">
        <v>85</v>
      </c>
      <c r="AY137" s="250" t="s">
        <v>264</v>
      </c>
    </row>
    <row r="138" s="13" customFormat="1">
      <c r="A138" s="13"/>
      <c r="B138" s="239"/>
      <c r="C138" s="240"/>
      <c r="D138" s="241" t="s">
        <v>272</v>
      </c>
      <c r="E138" s="242" t="s">
        <v>1382</v>
      </c>
      <c r="F138" s="243" t="s">
        <v>1415</v>
      </c>
      <c r="G138" s="240"/>
      <c r="H138" s="244">
        <v>104.20999999999999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272</v>
      </c>
      <c r="AU138" s="250" t="s">
        <v>96</v>
      </c>
      <c r="AV138" s="13" t="s">
        <v>96</v>
      </c>
      <c r="AW138" s="13" t="s">
        <v>42</v>
      </c>
      <c r="AX138" s="13" t="s">
        <v>85</v>
      </c>
      <c r="AY138" s="250" t="s">
        <v>264</v>
      </c>
    </row>
    <row r="139" s="14" customFormat="1">
      <c r="A139" s="14"/>
      <c r="B139" s="251"/>
      <c r="C139" s="252"/>
      <c r="D139" s="241" t="s">
        <v>272</v>
      </c>
      <c r="E139" s="253" t="s">
        <v>1024</v>
      </c>
      <c r="F139" s="254" t="s">
        <v>281</v>
      </c>
      <c r="G139" s="252"/>
      <c r="H139" s="255">
        <v>107.05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272</v>
      </c>
      <c r="AU139" s="261" t="s">
        <v>96</v>
      </c>
      <c r="AV139" s="14" t="s">
        <v>282</v>
      </c>
      <c r="AW139" s="14" t="s">
        <v>42</v>
      </c>
      <c r="AX139" s="14" t="s">
        <v>85</v>
      </c>
      <c r="AY139" s="261" t="s">
        <v>264</v>
      </c>
    </row>
    <row r="140" s="13" customFormat="1">
      <c r="A140" s="13"/>
      <c r="B140" s="239"/>
      <c r="C140" s="240"/>
      <c r="D140" s="241" t="s">
        <v>272</v>
      </c>
      <c r="E140" s="242" t="s">
        <v>1387</v>
      </c>
      <c r="F140" s="243" t="s">
        <v>1416</v>
      </c>
      <c r="G140" s="240"/>
      <c r="H140" s="244">
        <v>9.7940000000000005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272</v>
      </c>
      <c r="AU140" s="250" t="s">
        <v>96</v>
      </c>
      <c r="AV140" s="13" t="s">
        <v>96</v>
      </c>
      <c r="AW140" s="13" t="s">
        <v>42</v>
      </c>
      <c r="AX140" s="13" t="s">
        <v>85</v>
      </c>
      <c r="AY140" s="250" t="s">
        <v>264</v>
      </c>
    </row>
    <row r="141" s="14" customFormat="1">
      <c r="A141" s="14"/>
      <c r="B141" s="251"/>
      <c r="C141" s="252"/>
      <c r="D141" s="241" t="s">
        <v>272</v>
      </c>
      <c r="E141" s="253" t="s">
        <v>1064</v>
      </c>
      <c r="F141" s="254" t="s">
        <v>281</v>
      </c>
      <c r="G141" s="252"/>
      <c r="H141" s="255">
        <v>9.7940000000000005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272</v>
      </c>
      <c r="AU141" s="261" t="s">
        <v>96</v>
      </c>
      <c r="AV141" s="14" t="s">
        <v>282</v>
      </c>
      <c r="AW141" s="14" t="s">
        <v>42</v>
      </c>
      <c r="AX141" s="14" t="s">
        <v>85</v>
      </c>
      <c r="AY141" s="261" t="s">
        <v>264</v>
      </c>
    </row>
    <row r="142" s="13" customFormat="1">
      <c r="A142" s="13"/>
      <c r="B142" s="239"/>
      <c r="C142" s="240"/>
      <c r="D142" s="241" t="s">
        <v>272</v>
      </c>
      <c r="E142" s="242" t="s">
        <v>1025</v>
      </c>
      <c r="F142" s="243" t="s">
        <v>1065</v>
      </c>
      <c r="G142" s="240"/>
      <c r="H142" s="244">
        <v>1.7490000000000001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272</v>
      </c>
      <c r="AU142" s="250" t="s">
        <v>96</v>
      </c>
      <c r="AV142" s="13" t="s">
        <v>96</v>
      </c>
      <c r="AW142" s="13" t="s">
        <v>42</v>
      </c>
      <c r="AX142" s="13" t="s">
        <v>85</v>
      </c>
      <c r="AY142" s="250" t="s">
        <v>264</v>
      </c>
    </row>
    <row r="143" s="14" customFormat="1">
      <c r="A143" s="14"/>
      <c r="B143" s="251"/>
      <c r="C143" s="252"/>
      <c r="D143" s="241" t="s">
        <v>272</v>
      </c>
      <c r="E143" s="253" t="s">
        <v>1</v>
      </c>
      <c r="F143" s="254" t="s">
        <v>281</v>
      </c>
      <c r="G143" s="252"/>
      <c r="H143" s="255">
        <v>1.7490000000000001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272</v>
      </c>
      <c r="AU143" s="261" t="s">
        <v>96</v>
      </c>
      <c r="AV143" s="14" t="s">
        <v>282</v>
      </c>
      <c r="AW143" s="14" t="s">
        <v>42</v>
      </c>
      <c r="AX143" s="14" t="s">
        <v>85</v>
      </c>
      <c r="AY143" s="261" t="s">
        <v>264</v>
      </c>
    </row>
    <row r="144" s="13" customFormat="1">
      <c r="A144" s="13"/>
      <c r="B144" s="239"/>
      <c r="C144" s="240"/>
      <c r="D144" s="241" t="s">
        <v>272</v>
      </c>
      <c r="E144" s="242" t="s">
        <v>1030</v>
      </c>
      <c r="F144" s="243" t="s">
        <v>1417</v>
      </c>
      <c r="G144" s="240"/>
      <c r="H144" s="244">
        <v>1.3520000000000001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272</v>
      </c>
      <c r="AU144" s="250" t="s">
        <v>96</v>
      </c>
      <c r="AV144" s="13" t="s">
        <v>96</v>
      </c>
      <c r="AW144" s="13" t="s">
        <v>42</v>
      </c>
      <c r="AX144" s="13" t="s">
        <v>85</v>
      </c>
      <c r="AY144" s="250" t="s">
        <v>264</v>
      </c>
    </row>
    <row r="145" s="13" customFormat="1">
      <c r="A145" s="13"/>
      <c r="B145" s="239"/>
      <c r="C145" s="240"/>
      <c r="D145" s="241" t="s">
        <v>272</v>
      </c>
      <c r="E145" s="242" t="s">
        <v>1032</v>
      </c>
      <c r="F145" s="243" t="s">
        <v>1418</v>
      </c>
      <c r="G145" s="240"/>
      <c r="H145" s="244">
        <v>1.69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272</v>
      </c>
      <c r="AU145" s="250" t="s">
        <v>96</v>
      </c>
      <c r="AV145" s="13" t="s">
        <v>96</v>
      </c>
      <c r="AW145" s="13" t="s">
        <v>42</v>
      </c>
      <c r="AX145" s="13" t="s">
        <v>85</v>
      </c>
      <c r="AY145" s="250" t="s">
        <v>264</v>
      </c>
    </row>
    <row r="146" s="13" customFormat="1">
      <c r="A146" s="13"/>
      <c r="B146" s="239"/>
      <c r="C146" s="240"/>
      <c r="D146" s="241" t="s">
        <v>272</v>
      </c>
      <c r="E146" s="242" t="s">
        <v>161</v>
      </c>
      <c r="F146" s="243" t="s">
        <v>1419</v>
      </c>
      <c r="G146" s="240"/>
      <c r="H146" s="244">
        <v>65.447999999999993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272</v>
      </c>
      <c r="AU146" s="250" t="s">
        <v>96</v>
      </c>
      <c r="AV146" s="13" t="s">
        <v>96</v>
      </c>
      <c r="AW146" s="13" t="s">
        <v>42</v>
      </c>
      <c r="AX146" s="13" t="s">
        <v>85</v>
      </c>
      <c r="AY146" s="250" t="s">
        <v>264</v>
      </c>
    </row>
    <row r="147" s="14" customFormat="1">
      <c r="A147" s="14"/>
      <c r="B147" s="251"/>
      <c r="C147" s="252"/>
      <c r="D147" s="241" t="s">
        <v>272</v>
      </c>
      <c r="E147" s="253" t="s">
        <v>1</v>
      </c>
      <c r="F147" s="254" t="s">
        <v>281</v>
      </c>
      <c r="G147" s="252"/>
      <c r="H147" s="255">
        <v>68.489999999999995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272</v>
      </c>
      <c r="AU147" s="261" t="s">
        <v>96</v>
      </c>
      <c r="AV147" s="14" t="s">
        <v>282</v>
      </c>
      <c r="AW147" s="14" t="s">
        <v>42</v>
      </c>
      <c r="AX147" s="14" t="s">
        <v>85</v>
      </c>
      <c r="AY147" s="261" t="s">
        <v>264</v>
      </c>
    </row>
    <row r="148" s="13" customFormat="1">
      <c r="A148" s="13"/>
      <c r="B148" s="239"/>
      <c r="C148" s="240"/>
      <c r="D148" s="241" t="s">
        <v>272</v>
      </c>
      <c r="E148" s="242" t="s">
        <v>1068</v>
      </c>
      <c r="F148" s="243" t="s">
        <v>1420</v>
      </c>
      <c r="G148" s="240"/>
      <c r="H148" s="244">
        <v>3.0419999999999998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272</v>
      </c>
      <c r="AU148" s="250" t="s">
        <v>96</v>
      </c>
      <c r="AV148" s="13" t="s">
        <v>96</v>
      </c>
      <c r="AW148" s="13" t="s">
        <v>42</v>
      </c>
      <c r="AX148" s="13" t="s">
        <v>93</v>
      </c>
      <c r="AY148" s="250" t="s">
        <v>264</v>
      </c>
    </row>
    <row r="149" s="2" customFormat="1" ht="24.15" customHeight="1">
      <c r="A149" s="40"/>
      <c r="B149" s="41"/>
      <c r="C149" s="225" t="s">
        <v>96</v>
      </c>
      <c r="D149" s="225" t="s">
        <v>266</v>
      </c>
      <c r="E149" s="226" t="s">
        <v>1421</v>
      </c>
      <c r="F149" s="227" t="s">
        <v>1422</v>
      </c>
      <c r="G149" s="228" t="s">
        <v>269</v>
      </c>
      <c r="H149" s="229">
        <v>1.3520000000000001</v>
      </c>
      <c r="I149" s="230"/>
      <c r="J149" s="231">
        <f>ROUND(I149*H149,2)</f>
        <v>0</v>
      </c>
      <c r="K149" s="232"/>
      <c r="L149" s="46"/>
      <c r="M149" s="233" t="s">
        <v>1</v>
      </c>
      <c r="N149" s="234" t="s">
        <v>50</v>
      </c>
      <c r="O149" s="93"/>
      <c r="P149" s="235">
        <f>O149*H149</f>
        <v>0</v>
      </c>
      <c r="Q149" s="235">
        <v>0</v>
      </c>
      <c r="R149" s="235">
        <f>Q149*H149</f>
        <v>0</v>
      </c>
      <c r="S149" s="235">
        <v>0.28999999999999998</v>
      </c>
      <c r="T149" s="236">
        <f>S149*H149</f>
        <v>0.39207999999999998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7" t="s">
        <v>270</v>
      </c>
      <c r="AT149" s="237" t="s">
        <v>266</v>
      </c>
      <c r="AU149" s="237" t="s">
        <v>96</v>
      </c>
      <c r="AY149" s="18" t="s">
        <v>264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8" t="s">
        <v>93</v>
      </c>
      <c r="BK149" s="238">
        <f>ROUND(I149*H149,2)</f>
        <v>0</v>
      </c>
      <c r="BL149" s="18" t="s">
        <v>270</v>
      </c>
      <c r="BM149" s="237" t="s">
        <v>1423</v>
      </c>
    </row>
    <row r="150" s="13" customFormat="1">
      <c r="A150" s="13"/>
      <c r="B150" s="239"/>
      <c r="C150" s="240"/>
      <c r="D150" s="241" t="s">
        <v>272</v>
      </c>
      <c r="E150" s="242" t="s">
        <v>1034</v>
      </c>
      <c r="F150" s="243" t="s">
        <v>1030</v>
      </c>
      <c r="G150" s="240"/>
      <c r="H150" s="244">
        <v>1.3520000000000001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272</v>
      </c>
      <c r="AU150" s="250" t="s">
        <v>96</v>
      </c>
      <c r="AV150" s="13" t="s">
        <v>96</v>
      </c>
      <c r="AW150" s="13" t="s">
        <v>42</v>
      </c>
      <c r="AX150" s="13" t="s">
        <v>93</v>
      </c>
      <c r="AY150" s="250" t="s">
        <v>264</v>
      </c>
    </row>
    <row r="151" s="2" customFormat="1" ht="33" customHeight="1">
      <c r="A151" s="40"/>
      <c r="B151" s="41"/>
      <c r="C151" s="225" t="s">
        <v>282</v>
      </c>
      <c r="D151" s="225" t="s">
        <v>266</v>
      </c>
      <c r="E151" s="226" t="s">
        <v>1069</v>
      </c>
      <c r="F151" s="227" t="s">
        <v>1070</v>
      </c>
      <c r="G151" s="228" t="s">
        <v>269</v>
      </c>
      <c r="H151" s="229">
        <v>65.447999999999993</v>
      </c>
      <c r="I151" s="230"/>
      <c r="J151" s="231">
        <f>ROUND(I151*H151,2)</f>
        <v>0</v>
      </c>
      <c r="K151" s="232"/>
      <c r="L151" s="46"/>
      <c r="M151" s="233" t="s">
        <v>1</v>
      </c>
      <c r="N151" s="234" t="s">
        <v>50</v>
      </c>
      <c r="O151" s="93"/>
      <c r="P151" s="235">
        <f>O151*H151</f>
        <v>0</v>
      </c>
      <c r="Q151" s="235">
        <v>0</v>
      </c>
      <c r="R151" s="235">
        <f>Q151*H151</f>
        <v>0</v>
      </c>
      <c r="S151" s="235">
        <v>0.44</v>
      </c>
      <c r="T151" s="236">
        <f>S151*H151</f>
        <v>28.797119999999996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7" t="s">
        <v>270</v>
      </c>
      <c r="AT151" s="237" t="s">
        <v>266</v>
      </c>
      <c r="AU151" s="237" t="s">
        <v>96</v>
      </c>
      <c r="AY151" s="18" t="s">
        <v>264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8" t="s">
        <v>93</v>
      </c>
      <c r="BK151" s="238">
        <f>ROUND(I151*H151,2)</f>
        <v>0</v>
      </c>
      <c r="BL151" s="18" t="s">
        <v>270</v>
      </c>
      <c r="BM151" s="237" t="s">
        <v>1424</v>
      </c>
    </row>
    <row r="152" s="13" customFormat="1">
      <c r="A152" s="13"/>
      <c r="B152" s="239"/>
      <c r="C152" s="240"/>
      <c r="D152" s="241" t="s">
        <v>272</v>
      </c>
      <c r="E152" s="242" t="s">
        <v>151</v>
      </c>
      <c r="F152" s="243" t="s">
        <v>161</v>
      </c>
      <c r="G152" s="240"/>
      <c r="H152" s="244">
        <v>65.447999999999993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272</v>
      </c>
      <c r="AU152" s="250" t="s">
        <v>96</v>
      </c>
      <c r="AV152" s="13" t="s">
        <v>96</v>
      </c>
      <c r="AW152" s="13" t="s">
        <v>42</v>
      </c>
      <c r="AX152" s="13" t="s">
        <v>93</v>
      </c>
      <c r="AY152" s="250" t="s">
        <v>264</v>
      </c>
    </row>
    <row r="153" s="2" customFormat="1" ht="24.15" customHeight="1">
      <c r="A153" s="40"/>
      <c r="B153" s="41"/>
      <c r="C153" s="225" t="s">
        <v>270</v>
      </c>
      <c r="D153" s="225" t="s">
        <v>266</v>
      </c>
      <c r="E153" s="226" t="s">
        <v>1425</v>
      </c>
      <c r="F153" s="227" t="s">
        <v>1426</v>
      </c>
      <c r="G153" s="228" t="s">
        <v>269</v>
      </c>
      <c r="H153" s="229">
        <v>1.3520000000000001</v>
      </c>
      <c r="I153" s="230"/>
      <c r="J153" s="231">
        <f>ROUND(I153*H153,2)</f>
        <v>0</v>
      </c>
      <c r="K153" s="232"/>
      <c r="L153" s="46"/>
      <c r="M153" s="233" t="s">
        <v>1</v>
      </c>
      <c r="N153" s="234" t="s">
        <v>50</v>
      </c>
      <c r="O153" s="93"/>
      <c r="P153" s="235">
        <f>O153*H153</f>
        <v>0</v>
      </c>
      <c r="Q153" s="235">
        <v>0</v>
      </c>
      <c r="R153" s="235">
        <f>Q153*H153</f>
        <v>0</v>
      </c>
      <c r="S153" s="235">
        <v>0.625</v>
      </c>
      <c r="T153" s="236">
        <f>S153*H153</f>
        <v>0.84500000000000008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7" t="s">
        <v>270</v>
      </c>
      <c r="AT153" s="237" t="s">
        <v>266</v>
      </c>
      <c r="AU153" s="237" t="s">
        <v>96</v>
      </c>
      <c r="AY153" s="18" t="s">
        <v>264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8" t="s">
        <v>93</v>
      </c>
      <c r="BK153" s="238">
        <f>ROUND(I153*H153,2)</f>
        <v>0</v>
      </c>
      <c r="BL153" s="18" t="s">
        <v>270</v>
      </c>
      <c r="BM153" s="237" t="s">
        <v>1427</v>
      </c>
    </row>
    <row r="154" s="13" customFormat="1">
      <c r="A154" s="13"/>
      <c r="B154" s="239"/>
      <c r="C154" s="240"/>
      <c r="D154" s="241" t="s">
        <v>272</v>
      </c>
      <c r="E154" s="242" t="s">
        <v>1</v>
      </c>
      <c r="F154" s="243" t="s">
        <v>1030</v>
      </c>
      <c r="G154" s="240"/>
      <c r="H154" s="244">
        <v>1.3520000000000001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272</v>
      </c>
      <c r="AU154" s="250" t="s">
        <v>96</v>
      </c>
      <c r="AV154" s="13" t="s">
        <v>96</v>
      </c>
      <c r="AW154" s="13" t="s">
        <v>42</v>
      </c>
      <c r="AX154" s="13" t="s">
        <v>93</v>
      </c>
      <c r="AY154" s="250" t="s">
        <v>264</v>
      </c>
    </row>
    <row r="155" s="2" customFormat="1" ht="33" customHeight="1">
      <c r="A155" s="40"/>
      <c r="B155" s="41"/>
      <c r="C155" s="225" t="s">
        <v>305</v>
      </c>
      <c r="D155" s="225" t="s">
        <v>266</v>
      </c>
      <c r="E155" s="226" t="s">
        <v>300</v>
      </c>
      <c r="F155" s="227" t="s">
        <v>301</v>
      </c>
      <c r="G155" s="228" t="s">
        <v>269</v>
      </c>
      <c r="H155" s="229">
        <v>65.447999999999993</v>
      </c>
      <c r="I155" s="230"/>
      <c r="J155" s="231">
        <f>ROUND(I155*H155,2)</f>
        <v>0</v>
      </c>
      <c r="K155" s="232"/>
      <c r="L155" s="46"/>
      <c r="M155" s="233" t="s">
        <v>1</v>
      </c>
      <c r="N155" s="234" t="s">
        <v>50</v>
      </c>
      <c r="O155" s="93"/>
      <c r="P155" s="235">
        <f>O155*H155</f>
        <v>0</v>
      </c>
      <c r="Q155" s="235">
        <v>9.0000000000000006E-05</v>
      </c>
      <c r="R155" s="235">
        <f>Q155*H155</f>
        <v>0.0058903200000000001</v>
      </c>
      <c r="S155" s="235">
        <v>0.23000000000000001</v>
      </c>
      <c r="T155" s="236">
        <f>S155*H155</f>
        <v>15.053039999999999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7" t="s">
        <v>270</v>
      </c>
      <c r="AT155" s="237" t="s">
        <v>266</v>
      </c>
      <c r="AU155" s="237" t="s">
        <v>96</v>
      </c>
      <c r="AY155" s="18" t="s">
        <v>264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93</v>
      </c>
      <c r="BK155" s="238">
        <f>ROUND(I155*H155,2)</f>
        <v>0</v>
      </c>
      <c r="BL155" s="18" t="s">
        <v>270</v>
      </c>
      <c r="BM155" s="237" t="s">
        <v>1428</v>
      </c>
    </row>
    <row r="156" s="13" customFormat="1">
      <c r="A156" s="13"/>
      <c r="B156" s="239"/>
      <c r="C156" s="240"/>
      <c r="D156" s="241" t="s">
        <v>272</v>
      </c>
      <c r="E156" s="242" t="s">
        <v>1</v>
      </c>
      <c r="F156" s="243" t="s">
        <v>161</v>
      </c>
      <c r="G156" s="240"/>
      <c r="H156" s="244">
        <v>65.447999999999993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272</v>
      </c>
      <c r="AU156" s="250" t="s">
        <v>96</v>
      </c>
      <c r="AV156" s="13" t="s">
        <v>96</v>
      </c>
      <c r="AW156" s="13" t="s">
        <v>42</v>
      </c>
      <c r="AX156" s="13" t="s">
        <v>93</v>
      </c>
      <c r="AY156" s="250" t="s">
        <v>264</v>
      </c>
    </row>
    <row r="157" s="2" customFormat="1" ht="16.5" customHeight="1">
      <c r="A157" s="40"/>
      <c r="B157" s="41"/>
      <c r="C157" s="225" t="s">
        <v>311</v>
      </c>
      <c r="D157" s="225" t="s">
        <v>266</v>
      </c>
      <c r="E157" s="226" t="s">
        <v>1072</v>
      </c>
      <c r="F157" s="227" t="s">
        <v>1073</v>
      </c>
      <c r="G157" s="228" t="s">
        <v>308</v>
      </c>
      <c r="H157" s="229">
        <v>1.8</v>
      </c>
      <c r="I157" s="230"/>
      <c r="J157" s="231">
        <f>ROUND(I157*H157,2)</f>
        <v>0</v>
      </c>
      <c r="K157" s="232"/>
      <c r="L157" s="46"/>
      <c r="M157" s="233" t="s">
        <v>1</v>
      </c>
      <c r="N157" s="234" t="s">
        <v>50</v>
      </c>
      <c r="O157" s="93"/>
      <c r="P157" s="235">
        <f>O157*H157</f>
        <v>0</v>
      </c>
      <c r="Q157" s="235">
        <v>0</v>
      </c>
      <c r="R157" s="235">
        <f>Q157*H157</f>
        <v>0</v>
      </c>
      <c r="S157" s="235">
        <v>0.28999999999999998</v>
      </c>
      <c r="T157" s="236">
        <f>S157*H157</f>
        <v>0.52200000000000002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7" t="s">
        <v>270</v>
      </c>
      <c r="AT157" s="237" t="s">
        <v>266</v>
      </c>
      <c r="AU157" s="237" t="s">
        <v>96</v>
      </c>
      <c r="AY157" s="18" t="s">
        <v>264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8" t="s">
        <v>93</v>
      </c>
      <c r="BK157" s="238">
        <f>ROUND(I157*H157,2)</f>
        <v>0</v>
      </c>
      <c r="BL157" s="18" t="s">
        <v>270</v>
      </c>
      <c r="BM157" s="237" t="s">
        <v>1429</v>
      </c>
    </row>
    <row r="158" s="13" customFormat="1">
      <c r="A158" s="13"/>
      <c r="B158" s="239"/>
      <c r="C158" s="240"/>
      <c r="D158" s="241" t="s">
        <v>272</v>
      </c>
      <c r="E158" s="242" t="s">
        <v>165</v>
      </c>
      <c r="F158" s="243" t="s">
        <v>1075</v>
      </c>
      <c r="G158" s="240"/>
      <c r="H158" s="244">
        <v>1.8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272</v>
      </c>
      <c r="AU158" s="250" t="s">
        <v>96</v>
      </c>
      <c r="AV158" s="13" t="s">
        <v>96</v>
      </c>
      <c r="AW158" s="13" t="s">
        <v>42</v>
      </c>
      <c r="AX158" s="13" t="s">
        <v>93</v>
      </c>
      <c r="AY158" s="250" t="s">
        <v>264</v>
      </c>
    </row>
    <row r="159" s="2" customFormat="1" ht="24.15" customHeight="1">
      <c r="A159" s="40"/>
      <c r="B159" s="41"/>
      <c r="C159" s="225" t="s">
        <v>315</v>
      </c>
      <c r="D159" s="225" t="s">
        <v>266</v>
      </c>
      <c r="E159" s="226" t="s">
        <v>316</v>
      </c>
      <c r="F159" s="227" t="s">
        <v>317</v>
      </c>
      <c r="G159" s="228" t="s">
        <v>318</v>
      </c>
      <c r="H159" s="229">
        <v>51</v>
      </c>
      <c r="I159" s="230"/>
      <c r="J159" s="231">
        <f>ROUND(I159*H159,2)</f>
        <v>0</v>
      </c>
      <c r="K159" s="232"/>
      <c r="L159" s="46"/>
      <c r="M159" s="233" t="s">
        <v>1</v>
      </c>
      <c r="N159" s="234" t="s">
        <v>50</v>
      </c>
      <c r="O159" s="93"/>
      <c r="P159" s="235">
        <f>O159*H159</f>
        <v>0</v>
      </c>
      <c r="Q159" s="235">
        <v>3.0000000000000001E-05</v>
      </c>
      <c r="R159" s="235">
        <f>Q159*H159</f>
        <v>0.0015300000000000001</v>
      </c>
      <c r="S159" s="235">
        <v>0</v>
      </c>
      <c r="T159" s="23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7" t="s">
        <v>270</v>
      </c>
      <c r="AT159" s="237" t="s">
        <v>266</v>
      </c>
      <c r="AU159" s="237" t="s">
        <v>96</v>
      </c>
      <c r="AY159" s="18" t="s">
        <v>264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93</v>
      </c>
      <c r="BK159" s="238">
        <f>ROUND(I159*H159,2)</f>
        <v>0</v>
      </c>
      <c r="BL159" s="18" t="s">
        <v>270</v>
      </c>
      <c r="BM159" s="237" t="s">
        <v>1430</v>
      </c>
    </row>
    <row r="160" s="13" customFormat="1">
      <c r="A160" s="13"/>
      <c r="B160" s="239"/>
      <c r="C160" s="240"/>
      <c r="D160" s="241" t="s">
        <v>272</v>
      </c>
      <c r="E160" s="242" t="s">
        <v>1</v>
      </c>
      <c r="F160" s="243" t="s">
        <v>1077</v>
      </c>
      <c r="G160" s="240"/>
      <c r="H160" s="244">
        <v>51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272</v>
      </c>
      <c r="AU160" s="250" t="s">
        <v>96</v>
      </c>
      <c r="AV160" s="13" t="s">
        <v>96</v>
      </c>
      <c r="AW160" s="13" t="s">
        <v>42</v>
      </c>
      <c r="AX160" s="13" t="s">
        <v>93</v>
      </c>
      <c r="AY160" s="250" t="s">
        <v>264</v>
      </c>
    </row>
    <row r="161" s="2" customFormat="1" ht="24.15" customHeight="1">
      <c r="A161" s="40"/>
      <c r="B161" s="41"/>
      <c r="C161" s="225" t="s">
        <v>321</v>
      </c>
      <c r="D161" s="225" t="s">
        <v>266</v>
      </c>
      <c r="E161" s="226" t="s">
        <v>322</v>
      </c>
      <c r="F161" s="227" t="s">
        <v>323</v>
      </c>
      <c r="G161" s="228" t="s">
        <v>324</v>
      </c>
      <c r="H161" s="229">
        <v>6.375</v>
      </c>
      <c r="I161" s="230"/>
      <c r="J161" s="231">
        <f>ROUND(I161*H161,2)</f>
        <v>0</v>
      </c>
      <c r="K161" s="232"/>
      <c r="L161" s="46"/>
      <c r="M161" s="233" t="s">
        <v>1</v>
      </c>
      <c r="N161" s="234" t="s">
        <v>50</v>
      </c>
      <c r="O161" s="93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7" t="s">
        <v>270</v>
      </c>
      <c r="AT161" s="237" t="s">
        <v>266</v>
      </c>
      <c r="AU161" s="237" t="s">
        <v>96</v>
      </c>
      <c r="AY161" s="18" t="s">
        <v>264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8" t="s">
        <v>93</v>
      </c>
      <c r="BK161" s="238">
        <f>ROUND(I161*H161,2)</f>
        <v>0</v>
      </c>
      <c r="BL161" s="18" t="s">
        <v>270</v>
      </c>
      <c r="BM161" s="237" t="s">
        <v>1431</v>
      </c>
    </row>
    <row r="162" s="13" customFormat="1">
      <c r="A162" s="13"/>
      <c r="B162" s="239"/>
      <c r="C162" s="240"/>
      <c r="D162" s="241" t="s">
        <v>272</v>
      </c>
      <c r="E162" s="242" t="s">
        <v>1</v>
      </c>
      <c r="F162" s="243" t="s">
        <v>1079</v>
      </c>
      <c r="G162" s="240"/>
      <c r="H162" s="244">
        <v>6.375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272</v>
      </c>
      <c r="AU162" s="250" t="s">
        <v>96</v>
      </c>
      <c r="AV162" s="13" t="s">
        <v>96</v>
      </c>
      <c r="AW162" s="13" t="s">
        <v>42</v>
      </c>
      <c r="AX162" s="13" t="s">
        <v>93</v>
      </c>
      <c r="AY162" s="250" t="s">
        <v>264</v>
      </c>
    </row>
    <row r="163" s="2" customFormat="1" ht="16.5" customHeight="1">
      <c r="A163" s="40"/>
      <c r="B163" s="41"/>
      <c r="C163" s="225" t="s">
        <v>327</v>
      </c>
      <c r="D163" s="225" t="s">
        <v>266</v>
      </c>
      <c r="E163" s="226" t="s">
        <v>328</v>
      </c>
      <c r="F163" s="227" t="s">
        <v>329</v>
      </c>
      <c r="G163" s="228" t="s">
        <v>308</v>
      </c>
      <c r="H163" s="229">
        <v>3.2000000000000002</v>
      </c>
      <c r="I163" s="230"/>
      <c r="J163" s="231">
        <f>ROUND(I163*H163,2)</f>
        <v>0</v>
      </c>
      <c r="K163" s="232"/>
      <c r="L163" s="46"/>
      <c r="M163" s="233" t="s">
        <v>1</v>
      </c>
      <c r="N163" s="234" t="s">
        <v>50</v>
      </c>
      <c r="O163" s="93"/>
      <c r="P163" s="235">
        <f>O163*H163</f>
        <v>0</v>
      </c>
      <c r="Q163" s="235">
        <v>0.036900000000000002</v>
      </c>
      <c r="R163" s="235">
        <f>Q163*H163</f>
        <v>0.11808000000000002</v>
      </c>
      <c r="S163" s="235">
        <v>0</v>
      </c>
      <c r="T163" s="23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7" t="s">
        <v>270</v>
      </c>
      <c r="AT163" s="237" t="s">
        <v>266</v>
      </c>
      <c r="AU163" s="237" t="s">
        <v>96</v>
      </c>
      <c r="AY163" s="18" t="s">
        <v>264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8" t="s">
        <v>93</v>
      </c>
      <c r="BK163" s="238">
        <f>ROUND(I163*H163,2)</f>
        <v>0</v>
      </c>
      <c r="BL163" s="18" t="s">
        <v>270</v>
      </c>
      <c r="BM163" s="237" t="s">
        <v>1432</v>
      </c>
    </row>
    <row r="164" s="13" customFormat="1">
      <c r="A164" s="13"/>
      <c r="B164" s="239"/>
      <c r="C164" s="240"/>
      <c r="D164" s="241" t="s">
        <v>272</v>
      </c>
      <c r="E164" s="242" t="s">
        <v>168</v>
      </c>
      <c r="F164" s="243" t="s">
        <v>1433</v>
      </c>
      <c r="G164" s="240"/>
      <c r="H164" s="244">
        <v>3.2000000000000002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272</v>
      </c>
      <c r="AU164" s="250" t="s">
        <v>96</v>
      </c>
      <c r="AV164" s="13" t="s">
        <v>96</v>
      </c>
      <c r="AW164" s="13" t="s">
        <v>42</v>
      </c>
      <c r="AX164" s="13" t="s">
        <v>93</v>
      </c>
      <c r="AY164" s="250" t="s">
        <v>264</v>
      </c>
    </row>
    <row r="165" s="2" customFormat="1" ht="24.15" customHeight="1">
      <c r="A165" s="40"/>
      <c r="B165" s="41"/>
      <c r="C165" s="225" t="s">
        <v>332</v>
      </c>
      <c r="D165" s="225" t="s">
        <v>266</v>
      </c>
      <c r="E165" s="226" t="s">
        <v>333</v>
      </c>
      <c r="F165" s="227" t="s">
        <v>334</v>
      </c>
      <c r="G165" s="228" t="s">
        <v>308</v>
      </c>
      <c r="H165" s="229">
        <v>0.80000000000000004</v>
      </c>
      <c r="I165" s="230"/>
      <c r="J165" s="231">
        <f>ROUND(I165*H165,2)</f>
        <v>0</v>
      </c>
      <c r="K165" s="232"/>
      <c r="L165" s="46"/>
      <c r="M165" s="233" t="s">
        <v>1</v>
      </c>
      <c r="N165" s="234" t="s">
        <v>50</v>
      </c>
      <c r="O165" s="93"/>
      <c r="P165" s="235">
        <f>O165*H165</f>
        <v>0</v>
      </c>
      <c r="Q165" s="235">
        <v>0.036900000000000002</v>
      </c>
      <c r="R165" s="235">
        <f>Q165*H165</f>
        <v>0.029520000000000005</v>
      </c>
      <c r="S165" s="235">
        <v>0</v>
      </c>
      <c r="T165" s="23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7" t="s">
        <v>270</v>
      </c>
      <c r="AT165" s="237" t="s">
        <v>266</v>
      </c>
      <c r="AU165" s="237" t="s">
        <v>96</v>
      </c>
      <c r="AY165" s="18" t="s">
        <v>264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8" t="s">
        <v>93</v>
      </c>
      <c r="BK165" s="238">
        <f>ROUND(I165*H165,2)</f>
        <v>0</v>
      </c>
      <c r="BL165" s="18" t="s">
        <v>270</v>
      </c>
      <c r="BM165" s="237" t="s">
        <v>1434</v>
      </c>
    </row>
    <row r="166" s="13" customFormat="1">
      <c r="A166" s="13"/>
      <c r="B166" s="239"/>
      <c r="C166" s="240"/>
      <c r="D166" s="241" t="s">
        <v>272</v>
      </c>
      <c r="E166" s="242" t="s">
        <v>170</v>
      </c>
      <c r="F166" s="243" t="s">
        <v>1277</v>
      </c>
      <c r="G166" s="240"/>
      <c r="H166" s="244">
        <v>0.80000000000000004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272</v>
      </c>
      <c r="AU166" s="250" t="s">
        <v>96</v>
      </c>
      <c r="AV166" s="13" t="s">
        <v>96</v>
      </c>
      <c r="AW166" s="13" t="s">
        <v>42</v>
      </c>
      <c r="AX166" s="13" t="s">
        <v>93</v>
      </c>
      <c r="AY166" s="250" t="s">
        <v>264</v>
      </c>
    </row>
    <row r="167" s="2" customFormat="1" ht="33" customHeight="1">
      <c r="A167" s="40"/>
      <c r="B167" s="41"/>
      <c r="C167" s="225" t="s">
        <v>337</v>
      </c>
      <c r="D167" s="225" t="s">
        <v>266</v>
      </c>
      <c r="E167" s="226" t="s">
        <v>1278</v>
      </c>
      <c r="F167" s="227" t="s">
        <v>1279</v>
      </c>
      <c r="G167" s="228" t="s">
        <v>348</v>
      </c>
      <c r="H167" s="229">
        <v>44.667000000000002</v>
      </c>
      <c r="I167" s="230"/>
      <c r="J167" s="231">
        <f>ROUND(I167*H167,2)</f>
        <v>0</v>
      </c>
      <c r="K167" s="232"/>
      <c r="L167" s="46"/>
      <c r="M167" s="233" t="s">
        <v>1</v>
      </c>
      <c r="N167" s="234" t="s">
        <v>50</v>
      </c>
      <c r="O167" s="93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7" t="s">
        <v>270</v>
      </c>
      <c r="AT167" s="237" t="s">
        <v>266</v>
      </c>
      <c r="AU167" s="237" t="s">
        <v>96</v>
      </c>
      <c r="AY167" s="18" t="s">
        <v>264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8" t="s">
        <v>93</v>
      </c>
      <c r="BK167" s="238">
        <f>ROUND(I167*H167,2)</f>
        <v>0</v>
      </c>
      <c r="BL167" s="18" t="s">
        <v>270</v>
      </c>
      <c r="BM167" s="237" t="s">
        <v>1435</v>
      </c>
    </row>
    <row r="168" s="13" customFormat="1">
      <c r="A168" s="13"/>
      <c r="B168" s="239"/>
      <c r="C168" s="240"/>
      <c r="D168" s="241" t="s">
        <v>272</v>
      </c>
      <c r="E168" s="242" t="s">
        <v>1085</v>
      </c>
      <c r="F168" s="243" t="s">
        <v>1436</v>
      </c>
      <c r="G168" s="240"/>
      <c r="H168" s="244">
        <v>2.1640000000000001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272</v>
      </c>
      <c r="AU168" s="250" t="s">
        <v>96</v>
      </c>
      <c r="AV168" s="13" t="s">
        <v>96</v>
      </c>
      <c r="AW168" s="13" t="s">
        <v>42</v>
      </c>
      <c r="AX168" s="13" t="s">
        <v>85</v>
      </c>
      <c r="AY168" s="250" t="s">
        <v>264</v>
      </c>
    </row>
    <row r="169" s="13" customFormat="1">
      <c r="A169" s="13"/>
      <c r="B169" s="239"/>
      <c r="C169" s="240"/>
      <c r="D169" s="241" t="s">
        <v>272</v>
      </c>
      <c r="E169" s="242" t="s">
        <v>350</v>
      </c>
      <c r="F169" s="243" t="s">
        <v>1437</v>
      </c>
      <c r="G169" s="240"/>
      <c r="H169" s="244">
        <v>87.170000000000002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272</v>
      </c>
      <c r="AU169" s="250" t="s">
        <v>96</v>
      </c>
      <c r="AV169" s="13" t="s">
        <v>96</v>
      </c>
      <c r="AW169" s="13" t="s">
        <v>42</v>
      </c>
      <c r="AX169" s="13" t="s">
        <v>85</v>
      </c>
      <c r="AY169" s="250" t="s">
        <v>264</v>
      </c>
    </row>
    <row r="170" s="14" customFormat="1">
      <c r="A170" s="14"/>
      <c r="B170" s="251"/>
      <c r="C170" s="252"/>
      <c r="D170" s="241" t="s">
        <v>272</v>
      </c>
      <c r="E170" s="253" t="s">
        <v>176</v>
      </c>
      <c r="F170" s="254" t="s">
        <v>281</v>
      </c>
      <c r="G170" s="252"/>
      <c r="H170" s="255">
        <v>89.334000000000003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272</v>
      </c>
      <c r="AU170" s="261" t="s">
        <v>96</v>
      </c>
      <c r="AV170" s="14" t="s">
        <v>282</v>
      </c>
      <c r="AW170" s="14" t="s">
        <v>42</v>
      </c>
      <c r="AX170" s="14" t="s">
        <v>85</v>
      </c>
      <c r="AY170" s="261" t="s">
        <v>264</v>
      </c>
    </row>
    <row r="171" s="13" customFormat="1">
      <c r="A171" s="13"/>
      <c r="B171" s="239"/>
      <c r="C171" s="240"/>
      <c r="D171" s="241" t="s">
        <v>272</v>
      </c>
      <c r="E171" s="242" t="s">
        <v>178</v>
      </c>
      <c r="F171" s="243" t="s">
        <v>1087</v>
      </c>
      <c r="G171" s="240"/>
      <c r="H171" s="244">
        <v>0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272</v>
      </c>
      <c r="AU171" s="250" t="s">
        <v>96</v>
      </c>
      <c r="AV171" s="13" t="s">
        <v>96</v>
      </c>
      <c r="AW171" s="13" t="s">
        <v>42</v>
      </c>
      <c r="AX171" s="13" t="s">
        <v>85</v>
      </c>
      <c r="AY171" s="250" t="s">
        <v>264</v>
      </c>
    </row>
    <row r="172" s="13" customFormat="1">
      <c r="A172" s="13"/>
      <c r="B172" s="239"/>
      <c r="C172" s="240"/>
      <c r="D172" s="241" t="s">
        <v>272</v>
      </c>
      <c r="E172" s="242" t="s">
        <v>180</v>
      </c>
      <c r="F172" s="243" t="s">
        <v>357</v>
      </c>
      <c r="G172" s="240"/>
      <c r="H172" s="244">
        <v>89.334000000000003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272</v>
      </c>
      <c r="AU172" s="250" t="s">
        <v>96</v>
      </c>
      <c r="AV172" s="13" t="s">
        <v>96</v>
      </c>
      <c r="AW172" s="13" t="s">
        <v>42</v>
      </c>
      <c r="AX172" s="13" t="s">
        <v>85</v>
      </c>
      <c r="AY172" s="250" t="s">
        <v>264</v>
      </c>
    </row>
    <row r="173" s="13" customFormat="1">
      <c r="A173" s="13"/>
      <c r="B173" s="239"/>
      <c r="C173" s="240"/>
      <c r="D173" s="241" t="s">
        <v>272</v>
      </c>
      <c r="E173" s="242" t="s">
        <v>182</v>
      </c>
      <c r="F173" s="243" t="s">
        <v>358</v>
      </c>
      <c r="G173" s="240"/>
      <c r="H173" s="244">
        <v>44.667000000000002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272</v>
      </c>
      <c r="AU173" s="250" t="s">
        <v>96</v>
      </c>
      <c r="AV173" s="13" t="s">
        <v>96</v>
      </c>
      <c r="AW173" s="13" t="s">
        <v>42</v>
      </c>
      <c r="AX173" s="13" t="s">
        <v>93</v>
      </c>
      <c r="AY173" s="250" t="s">
        <v>264</v>
      </c>
    </row>
    <row r="174" s="2" customFormat="1" ht="33" customHeight="1">
      <c r="A174" s="40"/>
      <c r="B174" s="41"/>
      <c r="C174" s="225" t="s">
        <v>345</v>
      </c>
      <c r="D174" s="225" t="s">
        <v>266</v>
      </c>
      <c r="E174" s="226" t="s">
        <v>1283</v>
      </c>
      <c r="F174" s="227" t="s">
        <v>1284</v>
      </c>
      <c r="G174" s="228" t="s">
        <v>348</v>
      </c>
      <c r="H174" s="229">
        <v>44.667000000000002</v>
      </c>
      <c r="I174" s="230"/>
      <c r="J174" s="231">
        <f>ROUND(I174*H174,2)</f>
        <v>0</v>
      </c>
      <c r="K174" s="232"/>
      <c r="L174" s="46"/>
      <c r="M174" s="233" t="s">
        <v>1</v>
      </c>
      <c r="N174" s="234" t="s">
        <v>50</v>
      </c>
      <c r="O174" s="93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7" t="s">
        <v>270</v>
      </c>
      <c r="AT174" s="237" t="s">
        <v>266</v>
      </c>
      <c r="AU174" s="237" t="s">
        <v>96</v>
      </c>
      <c r="AY174" s="18" t="s">
        <v>264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8" t="s">
        <v>93</v>
      </c>
      <c r="BK174" s="238">
        <f>ROUND(I174*H174,2)</f>
        <v>0</v>
      </c>
      <c r="BL174" s="18" t="s">
        <v>270</v>
      </c>
      <c r="BM174" s="237" t="s">
        <v>1438</v>
      </c>
    </row>
    <row r="175" s="13" customFormat="1">
      <c r="A175" s="13"/>
      <c r="B175" s="239"/>
      <c r="C175" s="240"/>
      <c r="D175" s="241" t="s">
        <v>272</v>
      </c>
      <c r="E175" s="242" t="s">
        <v>184</v>
      </c>
      <c r="F175" s="243" t="s">
        <v>358</v>
      </c>
      <c r="G175" s="240"/>
      <c r="H175" s="244">
        <v>44.667000000000002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272</v>
      </c>
      <c r="AU175" s="250" t="s">
        <v>96</v>
      </c>
      <c r="AV175" s="13" t="s">
        <v>96</v>
      </c>
      <c r="AW175" s="13" t="s">
        <v>42</v>
      </c>
      <c r="AX175" s="13" t="s">
        <v>93</v>
      </c>
      <c r="AY175" s="250" t="s">
        <v>264</v>
      </c>
    </row>
    <row r="176" s="2" customFormat="1" ht="24.15" customHeight="1">
      <c r="A176" s="40"/>
      <c r="B176" s="41"/>
      <c r="C176" s="225" t="s">
        <v>359</v>
      </c>
      <c r="D176" s="225" t="s">
        <v>266</v>
      </c>
      <c r="E176" s="226" t="s">
        <v>364</v>
      </c>
      <c r="F176" s="227" t="s">
        <v>365</v>
      </c>
      <c r="G176" s="228" t="s">
        <v>348</v>
      </c>
      <c r="H176" s="229">
        <v>6.6379999999999999</v>
      </c>
      <c r="I176" s="230"/>
      <c r="J176" s="231">
        <f>ROUND(I176*H176,2)</f>
        <v>0</v>
      </c>
      <c r="K176" s="232"/>
      <c r="L176" s="46"/>
      <c r="M176" s="233" t="s">
        <v>1</v>
      </c>
      <c r="N176" s="234" t="s">
        <v>50</v>
      </c>
      <c r="O176" s="93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7" t="s">
        <v>270</v>
      </c>
      <c r="AT176" s="237" t="s">
        <v>266</v>
      </c>
      <c r="AU176" s="237" t="s">
        <v>96</v>
      </c>
      <c r="AY176" s="18" t="s">
        <v>264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8" t="s">
        <v>93</v>
      </c>
      <c r="BK176" s="238">
        <f>ROUND(I176*H176,2)</f>
        <v>0</v>
      </c>
      <c r="BL176" s="18" t="s">
        <v>270</v>
      </c>
      <c r="BM176" s="237" t="s">
        <v>1439</v>
      </c>
    </row>
    <row r="177" s="13" customFormat="1">
      <c r="A177" s="13"/>
      <c r="B177" s="239"/>
      <c r="C177" s="240"/>
      <c r="D177" s="241" t="s">
        <v>272</v>
      </c>
      <c r="E177" s="242" t="s">
        <v>1</v>
      </c>
      <c r="F177" s="243" t="s">
        <v>367</v>
      </c>
      <c r="G177" s="240"/>
      <c r="H177" s="244">
        <v>3.8399999999999999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272</v>
      </c>
      <c r="AU177" s="250" t="s">
        <v>96</v>
      </c>
      <c r="AV177" s="13" t="s">
        <v>96</v>
      </c>
      <c r="AW177" s="13" t="s">
        <v>42</v>
      </c>
      <c r="AX177" s="13" t="s">
        <v>85</v>
      </c>
      <c r="AY177" s="250" t="s">
        <v>264</v>
      </c>
    </row>
    <row r="178" s="13" customFormat="1">
      <c r="A178" s="13"/>
      <c r="B178" s="239"/>
      <c r="C178" s="240"/>
      <c r="D178" s="241" t="s">
        <v>272</v>
      </c>
      <c r="E178" s="242" t="s">
        <v>1</v>
      </c>
      <c r="F178" s="243" t="s">
        <v>1090</v>
      </c>
      <c r="G178" s="240"/>
      <c r="H178" s="244">
        <v>2.798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272</v>
      </c>
      <c r="AU178" s="250" t="s">
        <v>96</v>
      </c>
      <c r="AV178" s="13" t="s">
        <v>96</v>
      </c>
      <c r="AW178" s="13" t="s">
        <v>42</v>
      </c>
      <c r="AX178" s="13" t="s">
        <v>85</v>
      </c>
      <c r="AY178" s="250" t="s">
        <v>264</v>
      </c>
    </row>
    <row r="179" s="15" customFormat="1">
      <c r="A179" s="15"/>
      <c r="B179" s="262"/>
      <c r="C179" s="263"/>
      <c r="D179" s="241" t="s">
        <v>272</v>
      </c>
      <c r="E179" s="264" t="s">
        <v>1</v>
      </c>
      <c r="F179" s="265" t="s">
        <v>344</v>
      </c>
      <c r="G179" s="263"/>
      <c r="H179" s="266">
        <v>6.6379999999999999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2" t="s">
        <v>272</v>
      </c>
      <c r="AU179" s="272" t="s">
        <v>96</v>
      </c>
      <c r="AV179" s="15" t="s">
        <v>270</v>
      </c>
      <c r="AW179" s="15" t="s">
        <v>42</v>
      </c>
      <c r="AX179" s="15" t="s">
        <v>93</v>
      </c>
      <c r="AY179" s="272" t="s">
        <v>264</v>
      </c>
    </row>
    <row r="180" s="2" customFormat="1" ht="21.75" customHeight="1">
      <c r="A180" s="40"/>
      <c r="B180" s="41"/>
      <c r="C180" s="225" t="s">
        <v>363</v>
      </c>
      <c r="D180" s="225" t="s">
        <v>266</v>
      </c>
      <c r="E180" s="226" t="s">
        <v>369</v>
      </c>
      <c r="F180" s="227" t="s">
        <v>370</v>
      </c>
      <c r="G180" s="228" t="s">
        <v>269</v>
      </c>
      <c r="H180" s="229">
        <v>292.08300000000003</v>
      </c>
      <c r="I180" s="230"/>
      <c r="J180" s="231">
        <f>ROUND(I180*H180,2)</f>
        <v>0</v>
      </c>
      <c r="K180" s="232"/>
      <c r="L180" s="46"/>
      <c r="M180" s="233" t="s">
        <v>1</v>
      </c>
      <c r="N180" s="234" t="s">
        <v>50</v>
      </c>
      <c r="O180" s="93"/>
      <c r="P180" s="235">
        <f>O180*H180</f>
        <v>0</v>
      </c>
      <c r="Q180" s="235">
        <v>0.00058</v>
      </c>
      <c r="R180" s="235">
        <f>Q180*H180</f>
        <v>0.16940814000000001</v>
      </c>
      <c r="S180" s="235">
        <v>0</v>
      </c>
      <c r="T180" s="23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7" t="s">
        <v>270</v>
      </c>
      <c r="AT180" s="237" t="s">
        <v>266</v>
      </c>
      <c r="AU180" s="237" t="s">
        <v>96</v>
      </c>
      <c r="AY180" s="18" t="s">
        <v>264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8" t="s">
        <v>93</v>
      </c>
      <c r="BK180" s="238">
        <f>ROUND(I180*H180,2)</f>
        <v>0</v>
      </c>
      <c r="BL180" s="18" t="s">
        <v>270</v>
      </c>
      <c r="BM180" s="237" t="s">
        <v>1440</v>
      </c>
    </row>
    <row r="181" s="13" customFormat="1">
      <c r="A181" s="13"/>
      <c r="B181" s="239"/>
      <c r="C181" s="240"/>
      <c r="D181" s="241" t="s">
        <v>272</v>
      </c>
      <c r="E181" s="242" t="s">
        <v>185</v>
      </c>
      <c r="F181" s="243" t="s">
        <v>1092</v>
      </c>
      <c r="G181" s="240"/>
      <c r="H181" s="244">
        <v>292.08300000000003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272</v>
      </c>
      <c r="AU181" s="250" t="s">
        <v>96</v>
      </c>
      <c r="AV181" s="13" t="s">
        <v>96</v>
      </c>
      <c r="AW181" s="13" t="s">
        <v>42</v>
      </c>
      <c r="AX181" s="13" t="s">
        <v>93</v>
      </c>
      <c r="AY181" s="250" t="s">
        <v>264</v>
      </c>
    </row>
    <row r="182" s="2" customFormat="1" ht="21.75" customHeight="1">
      <c r="A182" s="40"/>
      <c r="B182" s="41"/>
      <c r="C182" s="225" t="s">
        <v>8</v>
      </c>
      <c r="D182" s="225" t="s">
        <v>266</v>
      </c>
      <c r="E182" s="226" t="s">
        <v>374</v>
      </c>
      <c r="F182" s="227" t="s">
        <v>375</v>
      </c>
      <c r="G182" s="228" t="s">
        <v>269</v>
      </c>
      <c r="H182" s="229">
        <v>292.08300000000003</v>
      </c>
      <c r="I182" s="230"/>
      <c r="J182" s="231">
        <f>ROUND(I182*H182,2)</f>
        <v>0</v>
      </c>
      <c r="K182" s="232"/>
      <c r="L182" s="46"/>
      <c r="M182" s="233" t="s">
        <v>1</v>
      </c>
      <c r="N182" s="234" t="s">
        <v>50</v>
      </c>
      <c r="O182" s="93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7" t="s">
        <v>270</v>
      </c>
      <c r="AT182" s="237" t="s">
        <v>266</v>
      </c>
      <c r="AU182" s="237" t="s">
        <v>96</v>
      </c>
      <c r="AY182" s="18" t="s">
        <v>264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8" t="s">
        <v>93</v>
      </c>
      <c r="BK182" s="238">
        <f>ROUND(I182*H182,2)</f>
        <v>0</v>
      </c>
      <c r="BL182" s="18" t="s">
        <v>270</v>
      </c>
      <c r="BM182" s="237" t="s">
        <v>1441</v>
      </c>
    </row>
    <row r="183" s="13" customFormat="1">
      <c r="A183" s="13"/>
      <c r="B183" s="239"/>
      <c r="C183" s="240"/>
      <c r="D183" s="241" t="s">
        <v>272</v>
      </c>
      <c r="E183" s="242" t="s">
        <v>1</v>
      </c>
      <c r="F183" s="243" t="s">
        <v>185</v>
      </c>
      <c r="G183" s="240"/>
      <c r="H183" s="244">
        <v>292.08300000000003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272</v>
      </c>
      <c r="AU183" s="250" t="s">
        <v>96</v>
      </c>
      <c r="AV183" s="13" t="s">
        <v>96</v>
      </c>
      <c r="AW183" s="13" t="s">
        <v>42</v>
      </c>
      <c r="AX183" s="13" t="s">
        <v>93</v>
      </c>
      <c r="AY183" s="250" t="s">
        <v>264</v>
      </c>
    </row>
    <row r="184" s="2" customFormat="1" ht="37.8" customHeight="1">
      <c r="A184" s="40"/>
      <c r="B184" s="41"/>
      <c r="C184" s="225" t="s">
        <v>373</v>
      </c>
      <c r="D184" s="225" t="s">
        <v>266</v>
      </c>
      <c r="E184" s="226" t="s">
        <v>378</v>
      </c>
      <c r="F184" s="227" t="s">
        <v>379</v>
      </c>
      <c r="G184" s="228" t="s">
        <v>348</v>
      </c>
      <c r="H184" s="229">
        <v>20.289999999999999</v>
      </c>
      <c r="I184" s="230"/>
      <c r="J184" s="231">
        <f>ROUND(I184*H184,2)</f>
        <v>0</v>
      </c>
      <c r="K184" s="232"/>
      <c r="L184" s="46"/>
      <c r="M184" s="233" t="s">
        <v>1</v>
      </c>
      <c r="N184" s="234" t="s">
        <v>50</v>
      </c>
      <c r="O184" s="93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7" t="s">
        <v>270</v>
      </c>
      <c r="AT184" s="237" t="s">
        <v>266</v>
      </c>
      <c r="AU184" s="237" t="s">
        <v>96</v>
      </c>
      <c r="AY184" s="18" t="s">
        <v>264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8" t="s">
        <v>93</v>
      </c>
      <c r="BK184" s="238">
        <f>ROUND(I184*H184,2)</f>
        <v>0</v>
      </c>
      <c r="BL184" s="18" t="s">
        <v>270</v>
      </c>
      <c r="BM184" s="237" t="s">
        <v>1442</v>
      </c>
    </row>
    <row r="185" s="13" customFormat="1">
      <c r="A185" s="13"/>
      <c r="B185" s="239"/>
      <c r="C185" s="240"/>
      <c r="D185" s="241" t="s">
        <v>272</v>
      </c>
      <c r="E185" s="242" t="s">
        <v>1</v>
      </c>
      <c r="F185" s="243" t="s">
        <v>1095</v>
      </c>
      <c r="G185" s="240"/>
      <c r="H185" s="244">
        <v>20.289999999999999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272</v>
      </c>
      <c r="AU185" s="250" t="s">
        <v>96</v>
      </c>
      <c r="AV185" s="13" t="s">
        <v>96</v>
      </c>
      <c r="AW185" s="13" t="s">
        <v>42</v>
      </c>
      <c r="AX185" s="13" t="s">
        <v>93</v>
      </c>
      <c r="AY185" s="250" t="s">
        <v>264</v>
      </c>
    </row>
    <row r="186" s="2" customFormat="1" ht="37.8" customHeight="1">
      <c r="A186" s="40"/>
      <c r="B186" s="41"/>
      <c r="C186" s="225" t="s">
        <v>377</v>
      </c>
      <c r="D186" s="225" t="s">
        <v>266</v>
      </c>
      <c r="E186" s="226" t="s">
        <v>383</v>
      </c>
      <c r="F186" s="227" t="s">
        <v>384</v>
      </c>
      <c r="G186" s="228" t="s">
        <v>348</v>
      </c>
      <c r="H186" s="229">
        <v>20.289999999999999</v>
      </c>
      <c r="I186" s="230"/>
      <c r="J186" s="231">
        <f>ROUND(I186*H186,2)</f>
        <v>0</v>
      </c>
      <c r="K186" s="232"/>
      <c r="L186" s="46"/>
      <c r="M186" s="233" t="s">
        <v>1</v>
      </c>
      <c r="N186" s="234" t="s">
        <v>50</v>
      </c>
      <c r="O186" s="93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7" t="s">
        <v>270</v>
      </c>
      <c r="AT186" s="237" t="s">
        <v>266</v>
      </c>
      <c r="AU186" s="237" t="s">
        <v>96</v>
      </c>
      <c r="AY186" s="18" t="s">
        <v>264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8" t="s">
        <v>93</v>
      </c>
      <c r="BK186" s="238">
        <f>ROUND(I186*H186,2)</f>
        <v>0</v>
      </c>
      <c r="BL186" s="18" t="s">
        <v>270</v>
      </c>
      <c r="BM186" s="237" t="s">
        <v>1443</v>
      </c>
    </row>
    <row r="187" s="13" customFormat="1">
      <c r="A187" s="13"/>
      <c r="B187" s="239"/>
      <c r="C187" s="240"/>
      <c r="D187" s="241" t="s">
        <v>272</v>
      </c>
      <c r="E187" s="242" t="s">
        <v>1</v>
      </c>
      <c r="F187" s="243" t="s">
        <v>1097</v>
      </c>
      <c r="G187" s="240"/>
      <c r="H187" s="244">
        <v>20.289999999999999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272</v>
      </c>
      <c r="AU187" s="250" t="s">
        <v>96</v>
      </c>
      <c r="AV187" s="13" t="s">
        <v>96</v>
      </c>
      <c r="AW187" s="13" t="s">
        <v>42</v>
      </c>
      <c r="AX187" s="13" t="s">
        <v>93</v>
      </c>
      <c r="AY187" s="250" t="s">
        <v>264</v>
      </c>
    </row>
    <row r="188" s="2" customFormat="1" ht="37.8" customHeight="1">
      <c r="A188" s="40"/>
      <c r="B188" s="41"/>
      <c r="C188" s="225" t="s">
        <v>382</v>
      </c>
      <c r="D188" s="225" t="s">
        <v>266</v>
      </c>
      <c r="E188" s="226" t="s">
        <v>388</v>
      </c>
      <c r="F188" s="227" t="s">
        <v>389</v>
      </c>
      <c r="G188" s="228" t="s">
        <v>348</v>
      </c>
      <c r="H188" s="229">
        <v>34.523000000000003</v>
      </c>
      <c r="I188" s="230"/>
      <c r="J188" s="231">
        <f>ROUND(I188*H188,2)</f>
        <v>0</v>
      </c>
      <c r="K188" s="232"/>
      <c r="L188" s="46"/>
      <c r="M188" s="233" t="s">
        <v>1</v>
      </c>
      <c r="N188" s="234" t="s">
        <v>50</v>
      </c>
      <c r="O188" s="93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7" t="s">
        <v>270</v>
      </c>
      <c r="AT188" s="237" t="s">
        <v>266</v>
      </c>
      <c r="AU188" s="237" t="s">
        <v>96</v>
      </c>
      <c r="AY188" s="18" t="s">
        <v>264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8" t="s">
        <v>93</v>
      </c>
      <c r="BK188" s="238">
        <f>ROUND(I188*H188,2)</f>
        <v>0</v>
      </c>
      <c r="BL188" s="18" t="s">
        <v>270</v>
      </c>
      <c r="BM188" s="237" t="s">
        <v>1444</v>
      </c>
    </row>
    <row r="189" s="16" customFormat="1">
      <c r="A189" s="16"/>
      <c r="B189" s="273"/>
      <c r="C189" s="274"/>
      <c r="D189" s="241" t="s">
        <v>272</v>
      </c>
      <c r="E189" s="275" t="s">
        <v>1</v>
      </c>
      <c r="F189" s="276" t="s">
        <v>391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2" t="s">
        <v>272</v>
      </c>
      <c r="AU189" s="282" t="s">
        <v>96</v>
      </c>
      <c r="AV189" s="16" t="s">
        <v>93</v>
      </c>
      <c r="AW189" s="16" t="s">
        <v>42</v>
      </c>
      <c r="AX189" s="16" t="s">
        <v>85</v>
      </c>
      <c r="AY189" s="282" t="s">
        <v>264</v>
      </c>
    </row>
    <row r="190" s="13" customFormat="1">
      <c r="A190" s="13"/>
      <c r="B190" s="239"/>
      <c r="C190" s="240"/>
      <c r="D190" s="241" t="s">
        <v>272</v>
      </c>
      <c r="E190" s="242" t="s">
        <v>187</v>
      </c>
      <c r="F190" s="243" t="s">
        <v>1099</v>
      </c>
      <c r="G190" s="240"/>
      <c r="H190" s="244">
        <v>33.043999999999997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272</v>
      </c>
      <c r="AU190" s="250" t="s">
        <v>96</v>
      </c>
      <c r="AV190" s="13" t="s">
        <v>96</v>
      </c>
      <c r="AW190" s="13" t="s">
        <v>42</v>
      </c>
      <c r="AX190" s="13" t="s">
        <v>85</v>
      </c>
      <c r="AY190" s="250" t="s">
        <v>264</v>
      </c>
    </row>
    <row r="191" s="13" customFormat="1">
      <c r="A191" s="13"/>
      <c r="B191" s="239"/>
      <c r="C191" s="240"/>
      <c r="D191" s="241" t="s">
        <v>272</v>
      </c>
      <c r="E191" s="242" t="s">
        <v>189</v>
      </c>
      <c r="F191" s="243" t="s">
        <v>1100</v>
      </c>
      <c r="G191" s="240"/>
      <c r="H191" s="244">
        <v>0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272</v>
      </c>
      <c r="AU191" s="250" t="s">
        <v>96</v>
      </c>
      <c r="AV191" s="13" t="s">
        <v>96</v>
      </c>
      <c r="AW191" s="13" t="s">
        <v>42</v>
      </c>
      <c r="AX191" s="13" t="s">
        <v>85</v>
      </c>
      <c r="AY191" s="250" t="s">
        <v>264</v>
      </c>
    </row>
    <row r="192" s="13" customFormat="1">
      <c r="A192" s="13"/>
      <c r="B192" s="239"/>
      <c r="C192" s="240"/>
      <c r="D192" s="241" t="s">
        <v>272</v>
      </c>
      <c r="E192" s="242" t="s">
        <v>191</v>
      </c>
      <c r="F192" s="243" t="s">
        <v>394</v>
      </c>
      <c r="G192" s="240"/>
      <c r="H192" s="244">
        <v>34.523000000000003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272</v>
      </c>
      <c r="AU192" s="250" t="s">
        <v>96</v>
      </c>
      <c r="AV192" s="13" t="s">
        <v>96</v>
      </c>
      <c r="AW192" s="13" t="s">
        <v>42</v>
      </c>
      <c r="AX192" s="13" t="s">
        <v>93</v>
      </c>
      <c r="AY192" s="250" t="s">
        <v>264</v>
      </c>
    </row>
    <row r="193" s="2" customFormat="1" ht="37.8" customHeight="1">
      <c r="A193" s="40"/>
      <c r="B193" s="41"/>
      <c r="C193" s="225" t="s">
        <v>387</v>
      </c>
      <c r="D193" s="225" t="s">
        <v>266</v>
      </c>
      <c r="E193" s="226" t="s">
        <v>396</v>
      </c>
      <c r="F193" s="227" t="s">
        <v>397</v>
      </c>
      <c r="G193" s="228" t="s">
        <v>348</v>
      </c>
      <c r="H193" s="229">
        <v>138.09200000000001</v>
      </c>
      <c r="I193" s="230"/>
      <c r="J193" s="231">
        <f>ROUND(I193*H193,2)</f>
        <v>0</v>
      </c>
      <c r="K193" s="232"/>
      <c r="L193" s="46"/>
      <c r="M193" s="233" t="s">
        <v>1</v>
      </c>
      <c r="N193" s="234" t="s">
        <v>50</v>
      </c>
      <c r="O193" s="93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7" t="s">
        <v>270</v>
      </c>
      <c r="AT193" s="237" t="s">
        <v>266</v>
      </c>
      <c r="AU193" s="237" t="s">
        <v>96</v>
      </c>
      <c r="AY193" s="18" t="s">
        <v>264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8" t="s">
        <v>93</v>
      </c>
      <c r="BK193" s="238">
        <f>ROUND(I193*H193,2)</f>
        <v>0</v>
      </c>
      <c r="BL193" s="18" t="s">
        <v>270</v>
      </c>
      <c r="BM193" s="237" t="s">
        <v>1445</v>
      </c>
    </row>
    <row r="194" s="16" customFormat="1">
      <c r="A194" s="16"/>
      <c r="B194" s="273"/>
      <c r="C194" s="274"/>
      <c r="D194" s="241" t="s">
        <v>272</v>
      </c>
      <c r="E194" s="275" t="s">
        <v>1</v>
      </c>
      <c r="F194" s="276" t="s">
        <v>391</v>
      </c>
      <c r="G194" s="274"/>
      <c r="H194" s="275" t="s">
        <v>1</v>
      </c>
      <c r="I194" s="277"/>
      <c r="J194" s="274"/>
      <c r="K194" s="274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272</v>
      </c>
      <c r="AU194" s="282" t="s">
        <v>96</v>
      </c>
      <c r="AV194" s="16" t="s">
        <v>93</v>
      </c>
      <c r="AW194" s="16" t="s">
        <v>42</v>
      </c>
      <c r="AX194" s="16" t="s">
        <v>85</v>
      </c>
      <c r="AY194" s="282" t="s">
        <v>264</v>
      </c>
    </row>
    <row r="195" s="13" customFormat="1">
      <c r="A195" s="13"/>
      <c r="B195" s="239"/>
      <c r="C195" s="240"/>
      <c r="D195" s="241" t="s">
        <v>272</v>
      </c>
      <c r="E195" s="242" t="s">
        <v>1</v>
      </c>
      <c r="F195" s="243" t="s">
        <v>399</v>
      </c>
      <c r="G195" s="240"/>
      <c r="H195" s="244">
        <v>138.09200000000001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272</v>
      </c>
      <c r="AU195" s="250" t="s">
        <v>96</v>
      </c>
      <c r="AV195" s="13" t="s">
        <v>96</v>
      </c>
      <c r="AW195" s="13" t="s">
        <v>42</v>
      </c>
      <c r="AX195" s="13" t="s">
        <v>93</v>
      </c>
      <c r="AY195" s="250" t="s">
        <v>264</v>
      </c>
    </row>
    <row r="196" s="2" customFormat="1" ht="37.8" customHeight="1">
      <c r="A196" s="40"/>
      <c r="B196" s="41"/>
      <c r="C196" s="225" t="s">
        <v>395</v>
      </c>
      <c r="D196" s="225" t="s">
        <v>266</v>
      </c>
      <c r="E196" s="226" t="s">
        <v>400</v>
      </c>
      <c r="F196" s="227" t="s">
        <v>401</v>
      </c>
      <c r="G196" s="228" t="s">
        <v>348</v>
      </c>
      <c r="H196" s="229">
        <v>34.523000000000003</v>
      </c>
      <c r="I196" s="230"/>
      <c r="J196" s="231">
        <f>ROUND(I196*H196,2)</f>
        <v>0</v>
      </c>
      <c r="K196" s="232"/>
      <c r="L196" s="46"/>
      <c r="M196" s="233" t="s">
        <v>1</v>
      </c>
      <c r="N196" s="234" t="s">
        <v>50</v>
      </c>
      <c r="O196" s="93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7" t="s">
        <v>270</v>
      </c>
      <c r="AT196" s="237" t="s">
        <v>266</v>
      </c>
      <c r="AU196" s="237" t="s">
        <v>96</v>
      </c>
      <c r="AY196" s="18" t="s">
        <v>264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8" t="s">
        <v>93</v>
      </c>
      <c r="BK196" s="238">
        <f>ROUND(I196*H196,2)</f>
        <v>0</v>
      </c>
      <c r="BL196" s="18" t="s">
        <v>270</v>
      </c>
      <c r="BM196" s="237" t="s">
        <v>1446</v>
      </c>
    </row>
    <row r="197" s="16" customFormat="1">
      <c r="A197" s="16"/>
      <c r="B197" s="273"/>
      <c r="C197" s="274"/>
      <c r="D197" s="241" t="s">
        <v>272</v>
      </c>
      <c r="E197" s="275" t="s">
        <v>1</v>
      </c>
      <c r="F197" s="276" t="s">
        <v>391</v>
      </c>
      <c r="G197" s="274"/>
      <c r="H197" s="275" t="s">
        <v>1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2" t="s">
        <v>272</v>
      </c>
      <c r="AU197" s="282" t="s">
        <v>96</v>
      </c>
      <c r="AV197" s="16" t="s">
        <v>93</v>
      </c>
      <c r="AW197" s="16" t="s">
        <v>42</v>
      </c>
      <c r="AX197" s="16" t="s">
        <v>85</v>
      </c>
      <c r="AY197" s="282" t="s">
        <v>264</v>
      </c>
    </row>
    <row r="198" s="13" customFormat="1">
      <c r="A198" s="13"/>
      <c r="B198" s="239"/>
      <c r="C198" s="240"/>
      <c r="D198" s="241" t="s">
        <v>272</v>
      </c>
      <c r="E198" s="242" t="s">
        <v>193</v>
      </c>
      <c r="F198" s="243" t="s">
        <v>403</v>
      </c>
      <c r="G198" s="240"/>
      <c r="H198" s="244">
        <v>34.523000000000003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272</v>
      </c>
      <c r="AU198" s="250" t="s">
        <v>96</v>
      </c>
      <c r="AV198" s="13" t="s">
        <v>96</v>
      </c>
      <c r="AW198" s="13" t="s">
        <v>42</v>
      </c>
      <c r="AX198" s="13" t="s">
        <v>93</v>
      </c>
      <c r="AY198" s="250" t="s">
        <v>264</v>
      </c>
    </row>
    <row r="199" s="2" customFormat="1" ht="37.8" customHeight="1">
      <c r="A199" s="40"/>
      <c r="B199" s="41"/>
      <c r="C199" s="225" t="s">
        <v>7</v>
      </c>
      <c r="D199" s="225" t="s">
        <v>266</v>
      </c>
      <c r="E199" s="226" t="s">
        <v>405</v>
      </c>
      <c r="F199" s="227" t="s">
        <v>406</v>
      </c>
      <c r="G199" s="228" t="s">
        <v>348</v>
      </c>
      <c r="H199" s="229">
        <v>138.09200000000001</v>
      </c>
      <c r="I199" s="230"/>
      <c r="J199" s="231">
        <f>ROUND(I199*H199,2)</f>
        <v>0</v>
      </c>
      <c r="K199" s="232"/>
      <c r="L199" s="46"/>
      <c r="M199" s="233" t="s">
        <v>1</v>
      </c>
      <c r="N199" s="234" t="s">
        <v>50</v>
      </c>
      <c r="O199" s="93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7" t="s">
        <v>270</v>
      </c>
      <c r="AT199" s="237" t="s">
        <v>266</v>
      </c>
      <c r="AU199" s="237" t="s">
        <v>96</v>
      </c>
      <c r="AY199" s="18" t="s">
        <v>264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8" t="s">
        <v>93</v>
      </c>
      <c r="BK199" s="238">
        <f>ROUND(I199*H199,2)</f>
        <v>0</v>
      </c>
      <c r="BL199" s="18" t="s">
        <v>270</v>
      </c>
      <c r="BM199" s="237" t="s">
        <v>1447</v>
      </c>
    </row>
    <row r="200" s="16" customFormat="1">
      <c r="A200" s="16"/>
      <c r="B200" s="273"/>
      <c r="C200" s="274"/>
      <c r="D200" s="241" t="s">
        <v>272</v>
      </c>
      <c r="E200" s="275" t="s">
        <v>1</v>
      </c>
      <c r="F200" s="276" t="s">
        <v>391</v>
      </c>
      <c r="G200" s="274"/>
      <c r="H200" s="275" t="s">
        <v>1</v>
      </c>
      <c r="I200" s="277"/>
      <c r="J200" s="274"/>
      <c r="K200" s="274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272</v>
      </c>
      <c r="AU200" s="282" t="s">
        <v>96</v>
      </c>
      <c r="AV200" s="16" t="s">
        <v>93</v>
      </c>
      <c r="AW200" s="16" t="s">
        <v>42</v>
      </c>
      <c r="AX200" s="16" t="s">
        <v>85</v>
      </c>
      <c r="AY200" s="282" t="s">
        <v>264</v>
      </c>
    </row>
    <row r="201" s="13" customFormat="1">
      <c r="A201" s="13"/>
      <c r="B201" s="239"/>
      <c r="C201" s="240"/>
      <c r="D201" s="241" t="s">
        <v>272</v>
      </c>
      <c r="E201" s="242" t="s">
        <v>1</v>
      </c>
      <c r="F201" s="243" t="s">
        <v>408</v>
      </c>
      <c r="G201" s="240"/>
      <c r="H201" s="244">
        <v>138.09200000000001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272</v>
      </c>
      <c r="AU201" s="250" t="s">
        <v>96</v>
      </c>
      <c r="AV201" s="13" t="s">
        <v>96</v>
      </c>
      <c r="AW201" s="13" t="s">
        <v>42</v>
      </c>
      <c r="AX201" s="13" t="s">
        <v>93</v>
      </c>
      <c r="AY201" s="250" t="s">
        <v>264</v>
      </c>
    </row>
    <row r="202" s="2" customFormat="1" ht="24.15" customHeight="1">
      <c r="A202" s="40"/>
      <c r="B202" s="41"/>
      <c r="C202" s="225" t="s">
        <v>404</v>
      </c>
      <c r="D202" s="225" t="s">
        <v>266</v>
      </c>
      <c r="E202" s="226" t="s">
        <v>410</v>
      </c>
      <c r="F202" s="227" t="s">
        <v>411</v>
      </c>
      <c r="G202" s="228" t="s">
        <v>348</v>
      </c>
      <c r="H202" s="229">
        <v>10.145</v>
      </c>
      <c r="I202" s="230"/>
      <c r="J202" s="231">
        <f>ROUND(I202*H202,2)</f>
        <v>0</v>
      </c>
      <c r="K202" s="232"/>
      <c r="L202" s="46"/>
      <c r="M202" s="233" t="s">
        <v>1</v>
      </c>
      <c r="N202" s="234" t="s">
        <v>50</v>
      </c>
      <c r="O202" s="93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7" t="s">
        <v>270</v>
      </c>
      <c r="AT202" s="237" t="s">
        <v>266</v>
      </c>
      <c r="AU202" s="237" t="s">
        <v>96</v>
      </c>
      <c r="AY202" s="18" t="s">
        <v>264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8" t="s">
        <v>93</v>
      </c>
      <c r="BK202" s="238">
        <f>ROUND(I202*H202,2)</f>
        <v>0</v>
      </c>
      <c r="BL202" s="18" t="s">
        <v>270</v>
      </c>
      <c r="BM202" s="237" t="s">
        <v>1448</v>
      </c>
    </row>
    <row r="203" s="13" customFormat="1">
      <c r="A203" s="13"/>
      <c r="B203" s="239"/>
      <c r="C203" s="240"/>
      <c r="D203" s="241" t="s">
        <v>272</v>
      </c>
      <c r="E203" s="242" t="s">
        <v>219</v>
      </c>
      <c r="F203" s="243" t="s">
        <v>1105</v>
      </c>
      <c r="G203" s="240"/>
      <c r="H203" s="244">
        <v>10.145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272</v>
      </c>
      <c r="AU203" s="250" t="s">
        <v>96</v>
      </c>
      <c r="AV203" s="13" t="s">
        <v>96</v>
      </c>
      <c r="AW203" s="13" t="s">
        <v>42</v>
      </c>
      <c r="AX203" s="13" t="s">
        <v>93</v>
      </c>
      <c r="AY203" s="250" t="s">
        <v>264</v>
      </c>
    </row>
    <row r="204" s="2" customFormat="1" ht="24.15" customHeight="1">
      <c r="A204" s="40"/>
      <c r="B204" s="41"/>
      <c r="C204" s="225" t="s">
        <v>409</v>
      </c>
      <c r="D204" s="225" t="s">
        <v>266</v>
      </c>
      <c r="E204" s="226" t="s">
        <v>415</v>
      </c>
      <c r="F204" s="227" t="s">
        <v>416</v>
      </c>
      <c r="G204" s="228" t="s">
        <v>348</v>
      </c>
      <c r="H204" s="229">
        <v>10.145</v>
      </c>
      <c r="I204" s="230"/>
      <c r="J204" s="231">
        <f>ROUND(I204*H204,2)</f>
        <v>0</v>
      </c>
      <c r="K204" s="232"/>
      <c r="L204" s="46"/>
      <c r="M204" s="233" t="s">
        <v>1</v>
      </c>
      <c r="N204" s="234" t="s">
        <v>50</v>
      </c>
      <c r="O204" s="93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7" t="s">
        <v>270</v>
      </c>
      <c r="AT204" s="237" t="s">
        <v>266</v>
      </c>
      <c r="AU204" s="237" t="s">
        <v>96</v>
      </c>
      <c r="AY204" s="18" t="s">
        <v>264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8" t="s">
        <v>93</v>
      </c>
      <c r="BK204" s="238">
        <f>ROUND(I204*H204,2)</f>
        <v>0</v>
      </c>
      <c r="BL204" s="18" t="s">
        <v>270</v>
      </c>
      <c r="BM204" s="237" t="s">
        <v>1449</v>
      </c>
    </row>
    <row r="205" s="13" customFormat="1">
      <c r="A205" s="13"/>
      <c r="B205" s="239"/>
      <c r="C205" s="240"/>
      <c r="D205" s="241" t="s">
        <v>272</v>
      </c>
      <c r="E205" s="242" t="s">
        <v>221</v>
      </c>
      <c r="F205" s="243" t="s">
        <v>1105</v>
      </c>
      <c r="G205" s="240"/>
      <c r="H205" s="244">
        <v>10.145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272</v>
      </c>
      <c r="AU205" s="250" t="s">
        <v>96</v>
      </c>
      <c r="AV205" s="13" t="s">
        <v>96</v>
      </c>
      <c r="AW205" s="13" t="s">
        <v>42</v>
      </c>
      <c r="AX205" s="13" t="s">
        <v>93</v>
      </c>
      <c r="AY205" s="250" t="s">
        <v>264</v>
      </c>
    </row>
    <row r="206" s="2" customFormat="1" ht="24.15" customHeight="1">
      <c r="A206" s="40"/>
      <c r="B206" s="41"/>
      <c r="C206" s="225" t="s">
        <v>414</v>
      </c>
      <c r="D206" s="225" t="s">
        <v>266</v>
      </c>
      <c r="E206" s="226" t="s">
        <v>419</v>
      </c>
      <c r="F206" s="227" t="s">
        <v>420</v>
      </c>
      <c r="G206" s="228" t="s">
        <v>348</v>
      </c>
      <c r="H206" s="229">
        <v>20.289999999999999</v>
      </c>
      <c r="I206" s="230"/>
      <c r="J206" s="231">
        <f>ROUND(I206*H206,2)</f>
        <v>0</v>
      </c>
      <c r="K206" s="232"/>
      <c r="L206" s="46"/>
      <c r="M206" s="233" t="s">
        <v>1</v>
      </c>
      <c r="N206" s="234" t="s">
        <v>50</v>
      </c>
      <c r="O206" s="93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7" t="s">
        <v>270</v>
      </c>
      <c r="AT206" s="237" t="s">
        <v>266</v>
      </c>
      <c r="AU206" s="237" t="s">
        <v>96</v>
      </c>
      <c r="AY206" s="18" t="s">
        <v>264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8" t="s">
        <v>93</v>
      </c>
      <c r="BK206" s="238">
        <f>ROUND(I206*H206,2)</f>
        <v>0</v>
      </c>
      <c r="BL206" s="18" t="s">
        <v>270</v>
      </c>
      <c r="BM206" s="237" t="s">
        <v>1450</v>
      </c>
    </row>
    <row r="207" s="13" customFormat="1">
      <c r="A207" s="13"/>
      <c r="B207" s="239"/>
      <c r="C207" s="240"/>
      <c r="D207" s="241" t="s">
        <v>272</v>
      </c>
      <c r="E207" s="242" t="s">
        <v>1</v>
      </c>
      <c r="F207" s="243" t="s">
        <v>1108</v>
      </c>
      <c r="G207" s="240"/>
      <c r="H207" s="244">
        <v>20.289999999999999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272</v>
      </c>
      <c r="AU207" s="250" t="s">
        <v>96</v>
      </c>
      <c r="AV207" s="13" t="s">
        <v>96</v>
      </c>
      <c r="AW207" s="13" t="s">
        <v>42</v>
      </c>
      <c r="AX207" s="13" t="s">
        <v>93</v>
      </c>
      <c r="AY207" s="250" t="s">
        <v>264</v>
      </c>
    </row>
    <row r="208" s="2" customFormat="1" ht="24.15" customHeight="1">
      <c r="A208" s="40"/>
      <c r="B208" s="41"/>
      <c r="C208" s="225" t="s">
        <v>418</v>
      </c>
      <c r="D208" s="225" t="s">
        <v>266</v>
      </c>
      <c r="E208" s="226" t="s">
        <v>424</v>
      </c>
      <c r="F208" s="227" t="s">
        <v>425</v>
      </c>
      <c r="G208" s="228" t="s">
        <v>426</v>
      </c>
      <c r="H208" s="229">
        <v>138.09200000000001</v>
      </c>
      <c r="I208" s="230"/>
      <c r="J208" s="231">
        <f>ROUND(I208*H208,2)</f>
        <v>0</v>
      </c>
      <c r="K208" s="232"/>
      <c r="L208" s="46"/>
      <c r="M208" s="233" t="s">
        <v>1</v>
      </c>
      <c r="N208" s="234" t="s">
        <v>50</v>
      </c>
      <c r="O208" s="93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7" t="s">
        <v>270</v>
      </c>
      <c r="AT208" s="237" t="s">
        <v>266</v>
      </c>
      <c r="AU208" s="237" t="s">
        <v>96</v>
      </c>
      <c r="AY208" s="18" t="s">
        <v>264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8" t="s">
        <v>93</v>
      </c>
      <c r="BK208" s="238">
        <f>ROUND(I208*H208,2)</f>
        <v>0</v>
      </c>
      <c r="BL208" s="18" t="s">
        <v>270</v>
      </c>
      <c r="BM208" s="237" t="s">
        <v>1451</v>
      </c>
    </row>
    <row r="209" s="13" customFormat="1">
      <c r="A209" s="13"/>
      <c r="B209" s="239"/>
      <c r="C209" s="240"/>
      <c r="D209" s="241" t="s">
        <v>272</v>
      </c>
      <c r="E209" s="242" t="s">
        <v>194</v>
      </c>
      <c r="F209" s="243" t="s">
        <v>428</v>
      </c>
      <c r="G209" s="240"/>
      <c r="H209" s="244">
        <v>69.046000000000006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272</v>
      </c>
      <c r="AU209" s="250" t="s">
        <v>96</v>
      </c>
      <c r="AV209" s="13" t="s">
        <v>96</v>
      </c>
      <c r="AW209" s="13" t="s">
        <v>42</v>
      </c>
      <c r="AX209" s="13" t="s">
        <v>85</v>
      </c>
      <c r="AY209" s="250" t="s">
        <v>264</v>
      </c>
    </row>
    <row r="210" s="13" customFormat="1">
      <c r="A210" s="13"/>
      <c r="B210" s="239"/>
      <c r="C210" s="240"/>
      <c r="D210" s="241" t="s">
        <v>272</v>
      </c>
      <c r="E210" s="242" t="s">
        <v>1</v>
      </c>
      <c r="F210" s="243" t="s">
        <v>429</v>
      </c>
      <c r="G210" s="240"/>
      <c r="H210" s="244">
        <v>138.09200000000001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272</v>
      </c>
      <c r="AU210" s="250" t="s">
        <v>96</v>
      </c>
      <c r="AV210" s="13" t="s">
        <v>96</v>
      </c>
      <c r="AW210" s="13" t="s">
        <v>42</v>
      </c>
      <c r="AX210" s="13" t="s">
        <v>93</v>
      </c>
      <c r="AY210" s="250" t="s">
        <v>264</v>
      </c>
    </row>
    <row r="211" s="2" customFormat="1" ht="16.5" customHeight="1">
      <c r="A211" s="40"/>
      <c r="B211" s="41"/>
      <c r="C211" s="225" t="s">
        <v>423</v>
      </c>
      <c r="D211" s="225" t="s">
        <v>266</v>
      </c>
      <c r="E211" s="226" t="s">
        <v>431</v>
      </c>
      <c r="F211" s="227" t="s">
        <v>432</v>
      </c>
      <c r="G211" s="228" t="s">
        <v>348</v>
      </c>
      <c r="H211" s="229">
        <v>69.046000000000006</v>
      </c>
      <c r="I211" s="230"/>
      <c r="J211" s="231">
        <f>ROUND(I211*H211,2)</f>
        <v>0</v>
      </c>
      <c r="K211" s="232"/>
      <c r="L211" s="46"/>
      <c r="M211" s="233" t="s">
        <v>1</v>
      </c>
      <c r="N211" s="234" t="s">
        <v>50</v>
      </c>
      <c r="O211" s="93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7" t="s">
        <v>270</v>
      </c>
      <c r="AT211" s="237" t="s">
        <v>266</v>
      </c>
      <c r="AU211" s="237" t="s">
        <v>96</v>
      </c>
      <c r="AY211" s="18" t="s">
        <v>264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8" t="s">
        <v>93</v>
      </c>
      <c r="BK211" s="238">
        <f>ROUND(I211*H211,2)</f>
        <v>0</v>
      </c>
      <c r="BL211" s="18" t="s">
        <v>270</v>
      </c>
      <c r="BM211" s="237" t="s">
        <v>1452</v>
      </c>
    </row>
    <row r="212" s="13" customFormat="1">
      <c r="A212" s="13"/>
      <c r="B212" s="239"/>
      <c r="C212" s="240"/>
      <c r="D212" s="241" t="s">
        <v>272</v>
      </c>
      <c r="E212" s="242" t="s">
        <v>1</v>
      </c>
      <c r="F212" s="243" t="s">
        <v>194</v>
      </c>
      <c r="G212" s="240"/>
      <c r="H212" s="244">
        <v>69.046000000000006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272</v>
      </c>
      <c r="AU212" s="250" t="s">
        <v>96</v>
      </c>
      <c r="AV212" s="13" t="s">
        <v>96</v>
      </c>
      <c r="AW212" s="13" t="s">
        <v>42</v>
      </c>
      <c r="AX212" s="13" t="s">
        <v>93</v>
      </c>
      <c r="AY212" s="250" t="s">
        <v>264</v>
      </c>
    </row>
    <row r="213" s="2" customFormat="1" ht="24.15" customHeight="1">
      <c r="A213" s="40"/>
      <c r="B213" s="41"/>
      <c r="C213" s="225" t="s">
        <v>430</v>
      </c>
      <c r="D213" s="225" t="s">
        <v>266</v>
      </c>
      <c r="E213" s="226" t="s">
        <v>435</v>
      </c>
      <c r="F213" s="227" t="s">
        <v>436</v>
      </c>
      <c r="G213" s="228" t="s">
        <v>348</v>
      </c>
      <c r="H213" s="229">
        <v>76.578999999999994</v>
      </c>
      <c r="I213" s="230"/>
      <c r="J213" s="231">
        <f>ROUND(I213*H213,2)</f>
        <v>0</v>
      </c>
      <c r="K213" s="232"/>
      <c r="L213" s="46"/>
      <c r="M213" s="233" t="s">
        <v>1</v>
      </c>
      <c r="N213" s="234" t="s">
        <v>50</v>
      </c>
      <c r="O213" s="93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7" t="s">
        <v>270</v>
      </c>
      <c r="AT213" s="237" t="s">
        <v>266</v>
      </c>
      <c r="AU213" s="237" t="s">
        <v>96</v>
      </c>
      <c r="AY213" s="18" t="s">
        <v>264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8" t="s">
        <v>93</v>
      </c>
      <c r="BK213" s="238">
        <f>ROUND(I213*H213,2)</f>
        <v>0</v>
      </c>
      <c r="BL213" s="18" t="s">
        <v>270</v>
      </c>
      <c r="BM213" s="237" t="s">
        <v>1453</v>
      </c>
    </row>
    <row r="214" s="13" customFormat="1">
      <c r="A214" s="13"/>
      <c r="B214" s="239"/>
      <c r="C214" s="240"/>
      <c r="D214" s="241" t="s">
        <v>272</v>
      </c>
      <c r="E214" s="242" t="s">
        <v>196</v>
      </c>
      <c r="F214" s="243" t="s">
        <v>438</v>
      </c>
      <c r="G214" s="240"/>
      <c r="H214" s="244">
        <v>56.289999999999999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272</v>
      </c>
      <c r="AU214" s="250" t="s">
        <v>96</v>
      </c>
      <c r="AV214" s="13" t="s">
        <v>96</v>
      </c>
      <c r="AW214" s="13" t="s">
        <v>42</v>
      </c>
      <c r="AX214" s="13" t="s">
        <v>85</v>
      </c>
      <c r="AY214" s="250" t="s">
        <v>264</v>
      </c>
    </row>
    <row r="215" s="13" customFormat="1">
      <c r="A215" s="13"/>
      <c r="B215" s="239"/>
      <c r="C215" s="240"/>
      <c r="D215" s="241" t="s">
        <v>272</v>
      </c>
      <c r="E215" s="242" t="s">
        <v>217</v>
      </c>
      <c r="F215" s="243" t="s">
        <v>1454</v>
      </c>
      <c r="G215" s="240"/>
      <c r="H215" s="244">
        <v>20.289000000000001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272</v>
      </c>
      <c r="AU215" s="250" t="s">
        <v>96</v>
      </c>
      <c r="AV215" s="13" t="s">
        <v>96</v>
      </c>
      <c r="AW215" s="13" t="s">
        <v>42</v>
      </c>
      <c r="AX215" s="13" t="s">
        <v>85</v>
      </c>
      <c r="AY215" s="250" t="s">
        <v>264</v>
      </c>
    </row>
    <row r="216" s="13" customFormat="1">
      <c r="A216" s="13"/>
      <c r="B216" s="239"/>
      <c r="C216" s="240"/>
      <c r="D216" s="241" t="s">
        <v>272</v>
      </c>
      <c r="E216" s="242" t="s">
        <v>440</v>
      </c>
      <c r="F216" s="243" t="s">
        <v>441</v>
      </c>
      <c r="G216" s="240"/>
      <c r="H216" s="244">
        <v>0</v>
      </c>
      <c r="I216" s="245"/>
      <c r="J216" s="240"/>
      <c r="K216" s="240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272</v>
      </c>
      <c r="AU216" s="250" t="s">
        <v>96</v>
      </c>
      <c r="AV216" s="13" t="s">
        <v>96</v>
      </c>
      <c r="AW216" s="13" t="s">
        <v>42</v>
      </c>
      <c r="AX216" s="13" t="s">
        <v>85</v>
      </c>
      <c r="AY216" s="250" t="s">
        <v>264</v>
      </c>
    </row>
    <row r="217" s="14" customFormat="1">
      <c r="A217" s="14"/>
      <c r="B217" s="251"/>
      <c r="C217" s="252"/>
      <c r="D217" s="241" t="s">
        <v>272</v>
      </c>
      <c r="E217" s="253" t="s">
        <v>1113</v>
      </c>
      <c r="F217" s="254" t="s">
        <v>281</v>
      </c>
      <c r="G217" s="252"/>
      <c r="H217" s="255">
        <v>76.578999999999994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1" t="s">
        <v>272</v>
      </c>
      <c r="AU217" s="261" t="s">
        <v>96</v>
      </c>
      <c r="AV217" s="14" t="s">
        <v>282</v>
      </c>
      <c r="AW217" s="14" t="s">
        <v>42</v>
      </c>
      <c r="AX217" s="14" t="s">
        <v>85</v>
      </c>
      <c r="AY217" s="261" t="s">
        <v>264</v>
      </c>
    </row>
    <row r="218" s="15" customFormat="1">
      <c r="A218" s="15"/>
      <c r="B218" s="262"/>
      <c r="C218" s="263"/>
      <c r="D218" s="241" t="s">
        <v>272</v>
      </c>
      <c r="E218" s="264" t="s">
        <v>443</v>
      </c>
      <c r="F218" s="265" t="s">
        <v>344</v>
      </c>
      <c r="G218" s="263"/>
      <c r="H218" s="266">
        <v>76.578999999999994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2" t="s">
        <v>272</v>
      </c>
      <c r="AU218" s="272" t="s">
        <v>96</v>
      </c>
      <c r="AV218" s="15" t="s">
        <v>270</v>
      </c>
      <c r="AW218" s="15" t="s">
        <v>42</v>
      </c>
      <c r="AX218" s="15" t="s">
        <v>93</v>
      </c>
      <c r="AY218" s="272" t="s">
        <v>264</v>
      </c>
    </row>
    <row r="219" s="2" customFormat="1" ht="16.5" customHeight="1">
      <c r="A219" s="40"/>
      <c r="B219" s="41"/>
      <c r="C219" s="283" t="s">
        <v>434</v>
      </c>
      <c r="D219" s="283" t="s">
        <v>445</v>
      </c>
      <c r="E219" s="284" t="s">
        <v>446</v>
      </c>
      <c r="F219" s="285" t="s">
        <v>447</v>
      </c>
      <c r="G219" s="286" t="s">
        <v>426</v>
      </c>
      <c r="H219" s="287">
        <v>112.58</v>
      </c>
      <c r="I219" s="288"/>
      <c r="J219" s="289">
        <f>ROUND(I219*H219,2)</f>
        <v>0</v>
      </c>
      <c r="K219" s="290"/>
      <c r="L219" s="291"/>
      <c r="M219" s="292" t="s">
        <v>1</v>
      </c>
      <c r="N219" s="293" t="s">
        <v>50</v>
      </c>
      <c r="O219" s="93"/>
      <c r="P219" s="235">
        <f>O219*H219</f>
        <v>0</v>
      </c>
      <c r="Q219" s="235">
        <v>1</v>
      </c>
      <c r="R219" s="235">
        <f>Q219*H219</f>
        <v>112.58</v>
      </c>
      <c r="S219" s="235">
        <v>0</v>
      </c>
      <c r="T219" s="23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7" t="s">
        <v>321</v>
      </c>
      <c r="AT219" s="237" t="s">
        <v>445</v>
      </c>
      <c r="AU219" s="237" t="s">
        <v>96</v>
      </c>
      <c r="AY219" s="18" t="s">
        <v>264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8" t="s">
        <v>93</v>
      </c>
      <c r="BK219" s="238">
        <f>ROUND(I219*H219,2)</f>
        <v>0</v>
      </c>
      <c r="BL219" s="18" t="s">
        <v>270</v>
      </c>
      <c r="BM219" s="237" t="s">
        <v>1455</v>
      </c>
    </row>
    <row r="220" s="16" customFormat="1">
      <c r="A220" s="16"/>
      <c r="B220" s="273"/>
      <c r="C220" s="274"/>
      <c r="D220" s="241" t="s">
        <v>272</v>
      </c>
      <c r="E220" s="275" t="s">
        <v>1</v>
      </c>
      <c r="F220" s="276" t="s">
        <v>449</v>
      </c>
      <c r="G220" s="274"/>
      <c r="H220" s="275" t="s">
        <v>1</v>
      </c>
      <c r="I220" s="277"/>
      <c r="J220" s="274"/>
      <c r="K220" s="274"/>
      <c r="L220" s="278"/>
      <c r="M220" s="279"/>
      <c r="N220" s="280"/>
      <c r="O220" s="280"/>
      <c r="P220" s="280"/>
      <c r="Q220" s="280"/>
      <c r="R220" s="280"/>
      <c r="S220" s="280"/>
      <c r="T220" s="281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82" t="s">
        <v>272</v>
      </c>
      <c r="AU220" s="282" t="s">
        <v>96</v>
      </c>
      <c r="AV220" s="16" t="s">
        <v>93</v>
      </c>
      <c r="AW220" s="16" t="s">
        <v>42</v>
      </c>
      <c r="AX220" s="16" t="s">
        <v>85</v>
      </c>
      <c r="AY220" s="282" t="s">
        <v>264</v>
      </c>
    </row>
    <row r="221" s="13" customFormat="1">
      <c r="A221" s="13"/>
      <c r="B221" s="239"/>
      <c r="C221" s="240"/>
      <c r="D221" s="241" t="s">
        <v>272</v>
      </c>
      <c r="E221" s="242" t="s">
        <v>1</v>
      </c>
      <c r="F221" s="243" t="s">
        <v>450</v>
      </c>
      <c r="G221" s="240"/>
      <c r="H221" s="244">
        <v>112.58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272</v>
      </c>
      <c r="AU221" s="250" t="s">
        <v>96</v>
      </c>
      <c r="AV221" s="13" t="s">
        <v>96</v>
      </c>
      <c r="AW221" s="13" t="s">
        <v>42</v>
      </c>
      <c r="AX221" s="13" t="s">
        <v>93</v>
      </c>
      <c r="AY221" s="250" t="s">
        <v>264</v>
      </c>
    </row>
    <row r="222" s="2" customFormat="1" ht="24.15" customHeight="1">
      <c r="A222" s="40"/>
      <c r="B222" s="41"/>
      <c r="C222" s="225" t="s">
        <v>444</v>
      </c>
      <c r="D222" s="225" t="s">
        <v>266</v>
      </c>
      <c r="E222" s="226" t="s">
        <v>452</v>
      </c>
      <c r="F222" s="227" t="s">
        <v>453</v>
      </c>
      <c r="G222" s="228" t="s">
        <v>348</v>
      </c>
      <c r="H222" s="229">
        <v>22.398</v>
      </c>
      <c r="I222" s="230"/>
      <c r="J222" s="231">
        <f>ROUND(I222*H222,2)</f>
        <v>0</v>
      </c>
      <c r="K222" s="232"/>
      <c r="L222" s="46"/>
      <c r="M222" s="233" t="s">
        <v>1</v>
      </c>
      <c r="N222" s="234" t="s">
        <v>50</v>
      </c>
      <c r="O222" s="93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7" t="s">
        <v>270</v>
      </c>
      <c r="AT222" s="237" t="s">
        <v>266</v>
      </c>
      <c r="AU222" s="237" t="s">
        <v>96</v>
      </c>
      <c r="AY222" s="18" t="s">
        <v>264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8" t="s">
        <v>93</v>
      </c>
      <c r="BK222" s="238">
        <f>ROUND(I222*H222,2)</f>
        <v>0</v>
      </c>
      <c r="BL222" s="18" t="s">
        <v>270</v>
      </c>
      <c r="BM222" s="237" t="s">
        <v>1456</v>
      </c>
    </row>
    <row r="223" s="13" customFormat="1">
      <c r="A223" s="13"/>
      <c r="B223" s="239"/>
      <c r="C223" s="240"/>
      <c r="D223" s="241" t="s">
        <v>272</v>
      </c>
      <c r="E223" s="242" t="s">
        <v>198</v>
      </c>
      <c r="F223" s="243" t="s">
        <v>1116</v>
      </c>
      <c r="G223" s="240"/>
      <c r="H223" s="244">
        <v>22.398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272</v>
      </c>
      <c r="AU223" s="250" t="s">
        <v>96</v>
      </c>
      <c r="AV223" s="13" t="s">
        <v>96</v>
      </c>
      <c r="AW223" s="13" t="s">
        <v>42</v>
      </c>
      <c r="AX223" s="13" t="s">
        <v>93</v>
      </c>
      <c r="AY223" s="250" t="s">
        <v>264</v>
      </c>
    </row>
    <row r="224" s="2" customFormat="1" ht="16.5" customHeight="1">
      <c r="A224" s="40"/>
      <c r="B224" s="41"/>
      <c r="C224" s="283" t="s">
        <v>451</v>
      </c>
      <c r="D224" s="283" t="s">
        <v>445</v>
      </c>
      <c r="E224" s="284" t="s">
        <v>457</v>
      </c>
      <c r="F224" s="285" t="s">
        <v>458</v>
      </c>
      <c r="G224" s="286" t="s">
        <v>426</v>
      </c>
      <c r="H224" s="287">
        <v>44.795999999999999</v>
      </c>
      <c r="I224" s="288"/>
      <c r="J224" s="289">
        <f>ROUND(I224*H224,2)</f>
        <v>0</v>
      </c>
      <c r="K224" s="290"/>
      <c r="L224" s="291"/>
      <c r="M224" s="292" t="s">
        <v>1</v>
      </c>
      <c r="N224" s="293" t="s">
        <v>50</v>
      </c>
      <c r="O224" s="93"/>
      <c r="P224" s="235">
        <f>O224*H224</f>
        <v>0</v>
      </c>
      <c r="Q224" s="235">
        <v>1</v>
      </c>
      <c r="R224" s="235">
        <f>Q224*H224</f>
        <v>44.795999999999999</v>
      </c>
      <c r="S224" s="235">
        <v>0</v>
      </c>
      <c r="T224" s="23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7" t="s">
        <v>321</v>
      </c>
      <c r="AT224" s="237" t="s">
        <v>445</v>
      </c>
      <c r="AU224" s="237" t="s">
        <v>96</v>
      </c>
      <c r="AY224" s="18" t="s">
        <v>264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8" t="s">
        <v>93</v>
      </c>
      <c r="BK224" s="238">
        <f>ROUND(I224*H224,2)</f>
        <v>0</v>
      </c>
      <c r="BL224" s="18" t="s">
        <v>270</v>
      </c>
      <c r="BM224" s="237" t="s">
        <v>1457</v>
      </c>
    </row>
    <row r="225" s="13" customFormat="1">
      <c r="A225" s="13"/>
      <c r="B225" s="239"/>
      <c r="C225" s="240"/>
      <c r="D225" s="241" t="s">
        <v>272</v>
      </c>
      <c r="E225" s="242" t="s">
        <v>1</v>
      </c>
      <c r="F225" s="243" t="s">
        <v>460</v>
      </c>
      <c r="G225" s="240"/>
      <c r="H225" s="244">
        <v>44.795999999999999</v>
      </c>
      <c r="I225" s="245"/>
      <c r="J225" s="240"/>
      <c r="K225" s="240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272</v>
      </c>
      <c r="AU225" s="250" t="s">
        <v>96</v>
      </c>
      <c r="AV225" s="13" t="s">
        <v>96</v>
      </c>
      <c r="AW225" s="13" t="s">
        <v>42</v>
      </c>
      <c r="AX225" s="13" t="s">
        <v>93</v>
      </c>
      <c r="AY225" s="250" t="s">
        <v>264</v>
      </c>
    </row>
    <row r="226" s="12" customFormat="1" ht="22.8" customHeight="1">
      <c r="A226" s="12"/>
      <c r="B226" s="209"/>
      <c r="C226" s="210"/>
      <c r="D226" s="211" t="s">
        <v>84</v>
      </c>
      <c r="E226" s="223" t="s">
        <v>270</v>
      </c>
      <c r="F226" s="223" t="s">
        <v>475</v>
      </c>
      <c r="G226" s="210"/>
      <c r="H226" s="210"/>
      <c r="I226" s="213"/>
      <c r="J226" s="224">
        <f>BK226</f>
        <v>0</v>
      </c>
      <c r="K226" s="210"/>
      <c r="L226" s="215"/>
      <c r="M226" s="216"/>
      <c r="N226" s="217"/>
      <c r="O226" s="217"/>
      <c r="P226" s="218">
        <f>SUM(P227:P235)</f>
        <v>0</v>
      </c>
      <c r="Q226" s="217"/>
      <c r="R226" s="218">
        <f>SUM(R227:R235)</f>
        <v>0.016460639999999999</v>
      </c>
      <c r="S226" s="217"/>
      <c r="T226" s="219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0" t="s">
        <v>93</v>
      </c>
      <c r="AT226" s="221" t="s">
        <v>84</v>
      </c>
      <c r="AU226" s="221" t="s">
        <v>93</v>
      </c>
      <c r="AY226" s="220" t="s">
        <v>264</v>
      </c>
      <c r="BK226" s="222">
        <f>SUM(BK227:BK235)</f>
        <v>0</v>
      </c>
    </row>
    <row r="227" s="2" customFormat="1" ht="24.15" customHeight="1">
      <c r="A227" s="40"/>
      <c r="B227" s="41"/>
      <c r="C227" s="225" t="s">
        <v>456</v>
      </c>
      <c r="D227" s="225" t="s">
        <v>266</v>
      </c>
      <c r="E227" s="226" t="s">
        <v>477</v>
      </c>
      <c r="F227" s="227" t="s">
        <v>478</v>
      </c>
      <c r="G227" s="228" t="s">
        <v>348</v>
      </c>
      <c r="H227" s="229">
        <v>10.02</v>
      </c>
      <c r="I227" s="230"/>
      <c r="J227" s="231">
        <f>ROUND(I227*H227,2)</f>
        <v>0</v>
      </c>
      <c r="K227" s="232"/>
      <c r="L227" s="46"/>
      <c r="M227" s="233" t="s">
        <v>1</v>
      </c>
      <c r="N227" s="234" t="s">
        <v>50</v>
      </c>
      <c r="O227" s="93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7" t="s">
        <v>270</v>
      </c>
      <c r="AT227" s="237" t="s">
        <v>266</v>
      </c>
      <c r="AU227" s="237" t="s">
        <v>96</v>
      </c>
      <c r="AY227" s="18" t="s">
        <v>264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8" t="s">
        <v>93</v>
      </c>
      <c r="BK227" s="238">
        <f>ROUND(I227*H227,2)</f>
        <v>0</v>
      </c>
      <c r="BL227" s="18" t="s">
        <v>270</v>
      </c>
      <c r="BM227" s="237" t="s">
        <v>1458</v>
      </c>
    </row>
    <row r="228" s="13" customFormat="1">
      <c r="A228" s="13"/>
      <c r="B228" s="239"/>
      <c r="C228" s="240"/>
      <c r="D228" s="241" t="s">
        <v>272</v>
      </c>
      <c r="E228" s="242" t="s">
        <v>480</v>
      </c>
      <c r="F228" s="243" t="s">
        <v>1119</v>
      </c>
      <c r="G228" s="240"/>
      <c r="H228" s="244">
        <v>10.02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272</v>
      </c>
      <c r="AU228" s="250" t="s">
        <v>96</v>
      </c>
      <c r="AV228" s="13" t="s">
        <v>96</v>
      </c>
      <c r="AW228" s="13" t="s">
        <v>42</v>
      </c>
      <c r="AX228" s="13" t="s">
        <v>93</v>
      </c>
      <c r="AY228" s="250" t="s">
        <v>264</v>
      </c>
    </row>
    <row r="229" s="2" customFormat="1" ht="24.15" customHeight="1">
      <c r="A229" s="40"/>
      <c r="B229" s="41"/>
      <c r="C229" s="225" t="s">
        <v>461</v>
      </c>
      <c r="D229" s="225" t="s">
        <v>266</v>
      </c>
      <c r="E229" s="226" t="s">
        <v>483</v>
      </c>
      <c r="F229" s="227" t="s">
        <v>484</v>
      </c>
      <c r="G229" s="228" t="s">
        <v>348</v>
      </c>
      <c r="H229" s="229">
        <v>0.19</v>
      </c>
      <c r="I229" s="230"/>
      <c r="J229" s="231">
        <f>ROUND(I229*H229,2)</f>
        <v>0</v>
      </c>
      <c r="K229" s="232"/>
      <c r="L229" s="46"/>
      <c r="M229" s="233" t="s">
        <v>1</v>
      </c>
      <c r="N229" s="234" t="s">
        <v>50</v>
      </c>
      <c r="O229" s="93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7" t="s">
        <v>270</v>
      </c>
      <c r="AT229" s="237" t="s">
        <v>266</v>
      </c>
      <c r="AU229" s="237" t="s">
        <v>96</v>
      </c>
      <c r="AY229" s="18" t="s">
        <v>264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8" t="s">
        <v>93</v>
      </c>
      <c r="BK229" s="238">
        <f>ROUND(I229*H229,2)</f>
        <v>0</v>
      </c>
      <c r="BL229" s="18" t="s">
        <v>270</v>
      </c>
      <c r="BM229" s="237" t="s">
        <v>1459</v>
      </c>
    </row>
    <row r="230" s="13" customFormat="1">
      <c r="A230" s="13"/>
      <c r="B230" s="239"/>
      <c r="C230" s="240"/>
      <c r="D230" s="241" t="s">
        <v>272</v>
      </c>
      <c r="E230" s="242" t="s">
        <v>1</v>
      </c>
      <c r="F230" s="243" t="s">
        <v>1460</v>
      </c>
      <c r="G230" s="240"/>
      <c r="H230" s="244">
        <v>0.19</v>
      </c>
      <c r="I230" s="245"/>
      <c r="J230" s="240"/>
      <c r="K230" s="240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272</v>
      </c>
      <c r="AU230" s="250" t="s">
        <v>96</v>
      </c>
      <c r="AV230" s="13" t="s">
        <v>96</v>
      </c>
      <c r="AW230" s="13" t="s">
        <v>42</v>
      </c>
      <c r="AX230" s="13" t="s">
        <v>93</v>
      </c>
      <c r="AY230" s="250" t="s">
        <v>264</v>
      </c>
    </row>
    <row r="231" s="2" customFormat="1" ht="16.5" customHeight="1">
      <c r="A231" s="40"/>
      <c r="B231" s="41"/>
      <c r="C231" s="225" t="s">
        <v>465</v>
      </c>
      <c r="D231" s="225" t="s">
        <v>266</v>
      </c>
      <c r="E231" s="226" t="s">
        <v>488</v>
      </c>
      <c r="F231" s="227" t="s">
        <v>489</v>
      </c>
      <c r="G231" s="228" t="s">
        <v>269</v>
      </c>
      <c r="H231" s="229">
        <v>2.5760000000000001</v>
      </c>
      <c r="I231" s="230"/>
      <c r="J231" s="231">
        <f>ROUND(I231*H231,2)</f>
        <v>0</v>
      </c>
      <c r="K231" s="232"/>
      <c r="L231" s="46"/>
      <c r="M231" s="233" t="s">
        <v>1</v>
      </c>
      <c r="N231" s="234" t="s">
        <v>50</v>
      </c>
      <c r="O231" s="93"/>
      <c r="P231" s="235">
        <f>O231*H231</f>
        <v>0</v>
      </c>
      <c r="Q231" s="235">
        <v>0.0063899999999999998</v>
      </c>
      <c r="R231" s="235">
        <f>Q231*H231</f>
        <v>0.016460639999999999</v>
      </c>
      <c r="S231" s="235">
        <v>0</v>
      </c>
      <c r="T231" s="23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7" t="s">
        <v>270</v>
      </c>
      <c r="AT231" s="237" t="s">
        <v>266</v>
      </c>
      <c r="AU231" s="237" t="s">
        <v>96</v>
      </c>
      <c r="AY231" s="18" t="s">
        <v>264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8" t="s">
        <v>93</v>
      </c>
      <c r="BK231" s="238">
        <f>ROUND(I231*H231,2)</f>
        <v>0</v>
      </c>
      <c r="BL231" s="18" t="s">
        <v>270</v>
      </c>
      <c r="BM231" s="237" t="s">
        <v>1461</v>
      </c>
    </row>
    <row r="232" s="13" customFormat="1">
      <c r="A232" s="13"/>
      <c r="B232" s="239"/>
      <c r="C232" s="240"/>
      <c r="D232" s="241" t="s">
        <v>272</v>
      </c>
      <c r="E232" s="242" t="s">
        <v>1</v>
      </c>
      <c r="F232" s="243" t="s">
        <v>1462</v>
      </c>
      <c r="G232" s="240"/>
      <c r="H232" s="244">
        <v>1.0589999999999999</v>
      </c>
      <c r="I232" s="245"/>
      <c r="J232" s="240"/>
      <c r="K232" s="240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272</v>
      </c>
      <c r="AU232" s="250" t="s">
        <v>96</v>
      </c>
      <c r="AV232" s="13" t="s">
        <v>96</v>
      </c>
      <c r="AW232" s="13" t="s">
        <v>42</v>
      </c>
      <c r="AX232" s="13" t="s">
        <v>85</v>
      </c>
      <c r="AY232" s="250" t="s">
        <v>264</v>
      </c>
    </row>
    <row r="233" s="13" customFormat="1">
      <c r="A233" s="13"/>
      <c r="B233" s="239"/>
      <c r="C233" s="240"/>
      <c r="D233" s="241" t="s">
        <v>272</v>
      </c>
      <c r="E233" s="242" t="s">
        <v>1</v>
      </c>
      <c r="F233" s="243" t="s">
        <v>1463</v>
      </c>
      <c r="G233" s="240"/>
      <c r="H233" s="244">
        <v>0.84399999999999997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272</v>
      </c>
      <c r="AU233" s="250" t="s">
        <v>96</v>
      </c>
      <c r="AV233" s="13" t="s">
        <v>96</v>
      </c>
      <c r="AW233" s="13" t="s">
        <v>42</v>
      </c>
      <c r="AX233" s="13" t="s">
        <v>85</v>
      </c>
      <c r="AY233" s="250" t="s">
        <v>264</v>
      </c>
    </row>
    <row r="234" s="13" customFormat="1">
      <c r="A234" s="13"/>
      <c r="B234" s="239"/>
      <c r="C234" s="240"/>
      <c r="D234" s="241" t="s">
        <v>272</v>
      </c>
      <c r="E234" s="242" t="s">
        <v>1</v>
      </c>
      <c r="F234" s="243" t="s">
        <v>1464</v>
      </c>
      <c r="G234" s="240"/>
      <c r="H234" s="244">
        <v>0.67300000000000004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272</v>
      </c>
      <c r="AU234" s="250" t="s">
        <v>96</v>
      </c>
      <c r="AV234" s="13" t="s">
        <v>96</v>
      </c>
      <c r="AW234" s="13" t="s">
        <v>42</v>
      </c>
      <c r="AX234" s="13" t="s">
        <v>85</v>
      </c>
      <c r="AY234" s="250" t="s">
        <v>264</v>
      </c>
    </row>
    <row r="235" s="15" customFormat="1">
      <c r="A235" s="15"/>
      <c r="B235" s="262"/>
      <c r="C235" s="263"/>
      <c r="D235" s="241" t="s">
        <v>272</v>
      </c>
      <c r="E235" s="264" t="s">
        <v>1</v>
      </c>
      <c r="F235" s="265" t="s">
        <v>344</v>
      </c>
      <c r="G235" s="263"/>
      <c r="H235" s="266">
        <v>2.5760000000000001</v>
      </c>
      <c r="I235" s="267"/>
      <c r="J235" s="263"/>
      <c r="K235" s="263"/>
      <c r="L235" s="268"/>
      <c r="M235" s="269"/>
      <c r="N235" s="270"/>
      <c r="O235" s="270"/>
      <c r="P235" s="270"/>
      <c r="Q235" s="270"/>
      <c r="R235" s="270"/>
      <c r="S235" s="270"/>
      <c r="T235" s="27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2" t="s">
        <v>272</v>
      </c>
      <c r="AU235" s="272" t="s">
        <v>96</v>
      </c>
      <c r="AV235" s="15" t="s">
        <v>270</v>
      </c>
      <c r="AW235" s="15" t="s">
        <v>42</v>
      </c>
      <c r="AX235" s="15" t="s">
        <v>93</v>
      </c>
      <c r="AY235" s="272" t="s">
        <v>264</v>
      </c>
    </row>
    <row r="236" s="12" customFormat="1" ht="22.8" customHeight="1">
      <c r="A236" s="12"/>
      <c r="B236" s="209"/>
      <c r="C236" s="210"/>
      <c r="D236" s="211" t="s">
        <v>84</v>
      </c>
      <c r="E236" s="223" t="s">
        <v>305</v>
      </c>
      <c r="F236" s="223" t="s">
        <v>496</v>
      </c>
      <c r="G236" s="210"/>
      <c r="H236" s="210"/>
      <c r="I236" s="213"/>
      <c r="J236" s="224">
        <f>BK236</f>
        <v>0</v>
      </c>
      <c r="K236" s="210"/>
      <c r="L236" s="215"/>
      <c r="M236" s="216"/>
      <c r="N236" s="217"/>
      <c r="O236" s="217"/>
      <c r="P236" s="218">
        <f>SUM(P237:P255)</f>
        <v>0</v>
      </c>
      <c r="Q236" s="217"/>
      <c r="R236" s="218">
        <f>SUM(R237:R255)</f>
        <v>0.55881539999999996</v>
      </c>
      <c r="S236" s="217"/>
      <c r="T236" s="219">
        <f>SUM(T237:T255)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0" t="s">
        <v>93</v>
      </c>
      <c r="AT236" s="221" t="s">
        <v>84</v>
      </c>
      <c r="AU236" s="221" t="s">
        <v>93</v>
      </c>
      <c r="AY236" s="220" t="s">
        <v>264</v>
      </c>
      <c r="BK236" s="222">
        <f>SUM(BK237:BK255)</f>
        <v>0</v>
      </c>
    </row>
    <row r="237" s="2" customFormat="1" ht="24.15" customHeight="1">
      <c r="A237" s="40"/>
      <c r="B237" s="41"/>
      <c r="C237" s="225" t="s">
        <v>469</v>
      </c>
      <c r="D237" s="225" t="s">
        <v>266</v>
      </c>
      <c r="E237" s="226" t="s">
        <v>498</v>
      </c>
      <c r="F237" s="227" t="s">
        <v>499</v>
      </c>
      <c r="G237" s="228" t="s">
        <v>269</v>
      </c>
      <c r="H237" s="229">
        <v>65.447999999999993</v>
      </c>
      <c r="I237" s="230"/>
      <c r="J237" s="231">
        <f>ROUND(I237*H237,2)</f>
        <v>0</v>
      </c>
      <c r="K237" s="232"/>
      <c r="L237" s="46"/>
      <c r="M237" s="233" t="s">
        <v>1</v>
      </c>
      <c r="N237" s="234" t="s">
        <v>50</v>
      </c>
      <c r="O237" s="93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7" t="s">
        <v>270</v>
      </c>
      <c r="AT237" s="237" t="s">
        <v>266</v>
      </c>
      <c r="AU237" s="237" t="s">
        <v>96</v>
      </c>
      <c r="AY237" s="18" t="s">
        <v>264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8" t="s">
        <v>93</v>
      </c>
      <c r="BK237" s="238">
        <f>ROUND(I237*H237,2)</f>
        <v>0</v>
      </c>
      <c r="BL237" s="18" t="s">
        <v>270</v>
      </c>
      <c r="BM237" s="237" t="s">
        <v>1465</v>
      </c>
    </row>
    <row r="238" s="13" customFormat="1">
      <c r="A238" s="13"/>
      <c r="B238" s="239"/>
      <c r="C238" s="240"/>
      <c r="D238" s="241" t="s">
        <v>272</v>
      </c>
      <c r="E238" s="242" t="s">
        <v>1</v>
      </c>
      <c r="F238" s="243" t="s">
        <v>1466</v>
      </c>
      <c r="G238" s="240"/>
      <c r="H238" s="244">
        <v>65.447999999999993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272</v>
      </c>
      <c r="AU238" s="250" t="s">
        <v>96</v>
      </c>
      <c r="AV238" s="13" t="s">
        <v>96</v>
      </c>
      <c r="AW238" s="13" t="s">
        <v>42</v>
      </c>
      <c r="AX238" s="13" t="s">
        <v>93</v>
      </c>
      <c r="AY238" s="250" t="s">
        <v>264</v>
      </c>
    </row>
    <row r="239" s="2" customFormat="1" ht="24.15" customHeight="1">
      <c r="A239" s="40"/>
      <c r="B239" s="41"/>
      <c r="C239" s="225" t="s">
        <v>476</v>
      </c>
      <c r="D239" s="225" t="s">
        <v>266</v>
      </c>
      <c r="E239" s="226" t="s">
        <v>1122</v>
      </c>
      <c r="F239" s="227" t="s">
        <v>1123</v>
      </c>
      <c r="G239" s="228" t="s">
        <v>269</v>
      </c>
      <c r="H239" s="229">
        <v>130.89599999999999</v>
      </c>
      <c r="I239" s="230"/>
      <c r="J239" s="231">
        <f>ROUND(I239*H239,2)</f>
        <v>0</v>
      </c>
      <c r="K239" s="232"/>
      <c r="L239" s="46"/>
      <c r="M239" s="233" t="s">
        <v>1</v>
      </c>
      <c r="N239" s="234" t="s">
        <v>50</v>
      </c>
      <c r="O239" s="93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7" t="s">
        <v>270</v>
      </c>
      <c r="AT239" s="237" t="s">
        <v>266</v>
      </c>
      <c r="AU239" s="237" t="s">
        <v>96</v>
      </c>
      <c r="AY239" s="18" t="s">
        <v>264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8" t="s">
        <v>93</v>
      </c>
      <c r="BK239" s="238">
        <f>ROUND(I239*H239,2)</f>
        <v>0</v>
      </c>
      <c r="BL239" s="18" t="s">
        <v>270</v>
      </c>
      <c r="BM239" s="237" t="s">
        <v>1467</v>
      </c>
    </row>
    <row r="240" s="13" customFormat="1">
      <c r="A240" s="13"/>
      <c r="B240" s="239"/>
      <c r="C240" s="240"/>
      <c r="D240" s="241" t="s">
        <v>272</v>
      </c>
      <c r="E240" s="242" t="s">
        <v>1</v>
      </c>
      <c r="F240" s="243" t="s">
        <v>1468</v>
      </c>
      <c r="G240" s="240"/>
      <c r="H240" s="244">
        <v>130.89599999999999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272</v>
      </c>
      <c r="AU240" s="250" t="s">
        <v>96</v>
      </c>
      <c r="AV240" s="13" t="s">
        <v>96</v>
      </c>
      <c r="AW240" s="13" t="s">
        <v>42</v>
      </c>
      <c r="AX240" s="13" t="s">
        <v>93</v>
      </c>
      <c r="AY240" s="250" t="s">
        <v>264</v>
      </c>
    </row>
    <row r="241" s="2" customFormat="1" ht="24.15" customHeight="1">
      <c r="A241" s="40"/>
      <c r="B241" s="41"/>
      <c r="C241" s="225" t="s">
        <v>482</v>
      </c>
      <c r="D241" s="225" t="s">
        <v>266</v>
      </c>
      <c r="E241" s="226" t="s">
        <v>503</v>
      </c>
      <c r="F241" s="227" t="s">
        <v>504</v>
      </c>
      <c r="G241" s="228" t="s">
        <v>269</v>
      </c>
      <c r="H241" s="229">
        <v>1.3520000000000001</v>
      </c>
      <c r="I241" s="230"/>
      <c r="J241" s="231">
        <f>ROUND(I241*H241,2)</f>
        <v>0</v>
      </c>
      <c r="K241" s="232"/>
      <c r="L241" s="46"/>
      <c r="M241" s="233" t="s">
        <v>1</v>
      </c>
      <c r="N241" s="234" t="s">
        <v>50</v>
      </c>
      <c r="O241" s="93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7" t="s">
        <v>270</v>
      </c>
      <c r="AT241" s="237" t="s">
        <v>266</v>
      </c>
      <c r="AU241" s="237" t="s">
        <v>96</v>
      </c>
      <c r="AY241" s="18" t="s">
        <v>264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8" t="s">
        <v>93</v>
      </c>
      <c r="BK241" s="238">
        <f>ROUND(I241*H241,2)</f>
        <v>0</v>
      </c>
      <c r="BL241" s="18" t="s">
        <v>270</v>
      </c>
      <c r="BM241" s="237" t="s">
        <v>1469</v>
      </c>
    </row>
    <row r="242" s="13" customFormat="1">
      <c r="A242" s="13"/>
      <c r="B242" s="239"/>
      <c r="C242" s="240"/>
      <c r="D242" s="241" t="s">
        <v>272</v>
      </c>
      <c r="E242" s="242" t="s">
        <v>1</v>
      </c>
      <c r="F242" s="243" t="s">
        <v>1470</v>
      </c>
      <c r="G242" s="240"/>
      <c r="H242" s="244">
        <v>1.3520000000000001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272</v>
      </c>
      <c r="AU242" s="250" t="s">
        <v>96</v>
      </c>
      <c r="AV242" s="13" t="s">
        <v>96</v>
      </c>
      <c r="AW242" s="13" t="s">
        <v>42</v>
      </c>
      <c r="AX242" s="13" t="s">
        <v>93</v>
      </c>
      <c r="AY242" s="250" t="s">
        <v>264</v>
      </c>
    </row>
    <row r="243" s="2" customFormat="1" ht="33" customHeight="1">
      <c r="A243" s="40"/>
      <c r="B243" s="41"/>
      <c r="C243" s="225" t="s">
        <v>487</v>
      </c>
      <c r="D243" s="225" t="s">
        <v>266</v>
      </c>
      <c r="E243" s="226" t="s">
        <v>1126</v>
      </c>
      <c r="F243" s="227" t="s">
        <v>1127</v>
      </c>
      <c r="G243" s="228" t="s">
        <v>269</v>
      </c>
      <c r="H243" s="229">
        <v>65.447999999999993</v>
      </c>
      <c r="I243" s="230"/>
      <c r="J243" s="231">
        <f>ROUND(I243*H243,2)</f>
        <v>0</v>
      </c>
      <c r="K243" s="232"/>
      <c r="L243" s="46"/>
      <c r="M243" s="233" t="s">
        <v>1</v>
      </c>
      <c r="N243" s="234" t="s">
        <v>50</v>
      </c>
      <c r="O243" s="93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7" t="s">
        <v>270</v>
      </c>
      <c r="AT243" s="237" t="s">
        <v>266</v>
      </c>
      <c r="AU243" s="237" t="s">
        <v>96</v>
      </c>
      <c r="AY243" s="18" t="s">
        <v>264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8" t="s">
        <v>93</v>
      </c>
      <c r="BK243" s="238">
        <f>ROUND(I243*H243,2)</f>
        <v>0</v>
      </c>
      <c r="BL243" s="18" t="s">
        <v>270</v>
      </c>
      <c r="BM243" s="237" t="s">
        <v>1471</v>
      </c>
    </row>
    <row r="244" s="13" customFormat="1">
      <c r="A244" s="13"/>
      <c r="B244" s="239"/>
      <c r="C244" s="240"/>
      <c r="D244" s="241" t="s">
        <v>272</v>
      </c>
      <c r="E244" s="242" t="s">
        <v>1</v>
      </c>
      <c r="F244" s="243" t="s">
        <v>161</v>
      </c>
      <c r="G244" s="240"/>
      <c r="H244" s="244">
        <v>65.447999999999993</v>
      </c>
      <c r="I244" s="245"/>
      <c r="J244" s="240"/>
      <c r="K244" s="240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272</v>
      </c>
      <c r="AU244" s="250" t="s">
        <v>96</v>
      </c>
      <c r="AV244" s="13" t="s">
        <v>96</v>
      </c>
      <c r="AW244" s="13" t="s">
        <v>42</v>
      </c>
      <c r="AX244" s="13" t="s">
        <v>93</v>
      </c>
      <c r="AY244" s="250" t="s">
        <v>264</v>
      </c>
    </row>
    <row r="245" s="2" customFormat="1" ht="24.15" customHeight="1">
      <c r="A245" s="40"/>
      <c r="B245" s="41"/>
      <c r="C245" s="225" t="s">
        <v>497</v>
      </c>
      <c r="D245" s="225" t="s">
        <v>266</v>
      </c>
      <c r="E245" s="226" t="s">
        <v>1311</v>
      </c>
      <c r="F245" s="227" t="s">
        <v>1312</v>
      </c>
      <c r="G245" s="228" t="s">
        <v>269</v>
      </c>
      <c r="H245" s="229">
        <v>1.3520000000000001</v>
      </c>
      <c r="I245" s="230"/>
      <c r="J245" s="231">
        <f>ROUND(I245*H245,2)</f>
        <v>0</v>
      </c>
      <c r="K245" s="232"/>
      <c r="L245" s="46"/>
      <c r="M245" s="233" t="s">
        <v>1</v>
      </c>
      <c r="N245" s="234" t="s">
        <v>50</v>
      </c>
      <c r="O245" s="93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7" t="s">
        <v>270</v>
      </c>
      <c r="AT245" s="237" t="s">
        <v>266</v>
      </c>
      <c r="AU245" s="237" t="s">
        <v>96</v>
      </c>
      <c r="AY245" s="18" t="s">
        <v>264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8" t="s">
        <v>93</v>
      </c>
      <c r="BK245" s="238">
        <f>ROUND(I245*H245,2)</f>
        <v>0</v>
      </c>
      <c r="BL245" s="18" t="s">
        <v>270</v>
      </c>
      <c r="BM245" s="237" t="s">
        <v>1472</v>
      </c>
    </row>
    <row r="246" s="13" customFormat="1">
      <c r="A246" s="13"/>
      <c r="B246" s="239"/>
      <c r="C246" s="240"/>
      <c r="D246" s="241" t="s">
        <v>272</v>
      </c>
      <c r="E246" s="242" t="s">
        <v>1</v>
      </c>
      <c r="F246" s="243" t="s">
        <v>1034</v>
      </c>
      <c r="G246" s="240"/>
      <c r="H246" s="244">
        <v>1.3520000000000001</v>
      </c>
      <c r="I246" s="245"/>
      <c r="J246" s="240"/>
      <c r="K246" s="240"/>
      <c r="L246" s="246"/>
      <c r="M246" s="247"/>
      <c r="N246" s="248"/>
      <c r="O246" s="248"/>
      <c r="P246" s="248"/>
      <c r="Q246" s="248"/>
      <c r="R246" s="248"/>
      <c r="S246" s="248"/>
      <c r="T246" s="24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0" t="s">
        <v>272</v>
      </c>
      <c r="AU246" s="250" t="s">
        <v>96</v>
      </c>
      <c r="AV246" s="13" t="s">
        <v>96</v>
      </c>
      <c r="AW246" s="13" t="s">
        <v>42</v>
      </c>
      <c r="AX246" s="13" t="s">
        <v>93</v>
      </c>
      <c r="AY246" s="250" t="s">
        <v>264</v>
      </c>
    </row>
    <row r="247" s="2" customFormat="1" ht="24.15" customHeight="1">
      <c r="A247" s="40"/>
      <c r="B247" s="41"/>
      <c r="C247" s="225" t="s">
        <v>502</v>
      </c>
      <c r="D247" s="225" t="s">
        <v>266</v>
      </c>
      <c r="E247" s="226" t="s">
        <v>527</v>
      </c>
      <c r="F247" s="227" t="s">
        <v>528</v>
      </c>
      <c r="G247" s="228" t="s">
        <v>269</v>
      </c>
      <c r="H247" s="229">
        <v>65.447999999999993</v>
      </c>
      <c r="I247" s="230"/>
      <c r="J247" s="231">
        <f>ROUND(I247*H247,2)</f>
        <v>0</v>
      </c>
      <c r="K247" s="232"/>
      <c r="L247" s="46"/>
      <c r="M247" s="233" t="s">
        <v>1</v>
      </c>
      <c r="N247" s="234" t="s">
        <v>50</v>
      </c>
      <c r="O247" s="93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7" t="s">
        <v>270</v>
      </c>
      <c r="AT247" s="237" t="s">
        <v>266</v>
      </c>
      <c r="AU247" s="237" t="s">
        <v>96</v>
      </c>
      <c r="AY247" s="18" t="s">
        <v>264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8" t="s">
        <v>93</v>
      </c>
      <c r="BK247" s="238">
        <f>ROUND(I247*H247,2)</f>
        <v>0</v>
      </c>
      <c r="BL247" s="18" t="s">
        <v>270</v>
      </c>
      <c r="BM247" s="237" t="s">
        <v>1473</v>
      </c>
    </row>
    <row r="248" s="13" customFormat="1">
      <c r="A248" s="13"/>
      <c r="B248" s="239"/>
      <c r="C248" s="240"/>
      <c r="D248" s="241" t="s">
        <v>272</v>
      </c>
      <c r="E248" s="242" t="s">
        <v>1</v>
      </c>
      <c r="F248" s="243" t="s">
        <v>161</v>
      </c>
      <c r="G248" s="240"/>
      <c r="H248" s="244">
        <v>65.447999999999993</v>
      </c>
      <c r="I248" s="245"/>
      <c r="J248" s="240"/>
      <c r="K248" s="240"/>
      <c r="L248" s="246"/>
      <c r="M248" s="247"/>
      <c r="N248" s="248"/>
      <c r="O248" s="248"/>
      <c r="P248" s="248"/>
      <c r="Q248" s="248"/>
      <c r="R248" s="248"/>
      <c r="S248" s="248"/>
      <c r="T248" s="24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0" t="s">
        <v>272</v>
      </c>
      <c r="AU248" s="250" t="s">
        <v>96</v>
      </c>
      <c r="AV248" s="13" t="s">
        <v>96</v>
      </c>
      <c r="AW248" s="13" t="s">
        <v>42</v>
      </c>
      <c r="AX248" s="13" t="s">
        <v>93</v>
      </c>
      <c r="AY248" s="250" t="s">
        <v>264</v>
      </c>
    </row>
    <row r="249" s="2" customFormat="1" ht="24.15" customHeight="1">
      <c r="A249" s="40"/>
      <c r="B249" s="41"/>
      <c r="C249" s="225" t="s">
        <v>510</v>
      </c>
      <c r="D249" s="225" t="s">
        <v>266</v>
      </c>
      <c r="E249" s="226" t="s">
        <v>531</v>
      </c>
      <c r="F249" s="227" t="s">
        <v>532</v>
      </c>
      <c r="G249" s="228" t="s">
        <v>269</v>
      </c>
      <c r="H249" s="229">
        <v>65.447999999999993</v>
      </c>
      <c r="I249" s="230"/>
      <c r="J249" s="231">
        <f>ROUND(I249*H249,2)</f>
        <v>0</v>
      </c>
      <c r="K249" s="232"/>
      <c r="L249" s="46"/>
      <c r="M249" s="233" t="s">
        <v>1</v>
      </c>
      <c r="N249" s="234" t="s">
        <v>50</v>
      </c>
      <c r="O249" s="93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7" t="s">
        <v>270</v>
      </c>
      <c r="AT249" s="237" t="s">
        <v>266</v>
      </c>
      <c r="AU249" s="237" t="s">
        <v>96</v>
      </c>
      <c r="AY249" s="18" t="s">
        <v>264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8" t="s">
        <v>93</v>
      </c>
      <c r="BK249" s="238">
        <f>ROUND(I249*H249,2)</f>
        <v>0</v>
      </c>
      <c r="BL249" s="18" t="s">
        <v>270</v>
      </c>
      <c r="BM249" s="237" t="s">
        <v>1474</v>
      </c>
    </row>
    <row r="250" s="13" customFormat="1">
      <c r="A250" s="13"/>
      <c r="B250" s="239"/>
      <c r="C250" s="240"/>
      <c r="D250" s="241" t="s">
        <v>272</v>
      </c>
      <c r="E250" s="242" t="s">
        <v>1</v>
      </c>
      <c r="F250" s="243" t="s">
        <v>161</v>
      </c>
      <c r="G250" s="240"/>
      <c r="H250" s="244">
        <v>65.447999999999993</v>
      </c>
      <c r="I250" s="245"/>
      <c r="J250" s="240"/>
      <c r="K250" s="240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272</v>
      </c>
      <c r="AU250" s="250" t="s">
        <v>96</v>
      </c>
      <c r="AV250" s="13" t="s">
        <v>96</v>
      </c>
      <c r="AW250" s="13" t="s">
        <v>42</v>
      </c>
      <c r="AX250" s="13" t="s">
        <v>93</v>
      </c>
      <c r="AY250" s="250" t="s">
        <v>264</v>
      </c>
    </row>
    <row r="251" s="2" customFormat="1" ht="33" customHeight="1">
      <c r="A251" s="40"/>
      <c r="B251" s="41"/>
      <c r="C251" s="225" t="s">
        <v>516</v>
      </c>
      <c r="D251" s="225" t="s">
        <v>266</v>
      </c>
      <c r="E251" s="226" t="s">
        <v>537</v>
      </c>
      <c r="F251" s="227" t="s">
        <v>538</v>
      </c>
      <c r="G251" s="228" t="s">
        <v>269</v>
      </c>
      <c r="H251" s="229">
        <v>231</v>
      </c>
      <c r="I251" s="230"/>
      <c r="J251" s="231">
        <f>ROUND(I251*H251,2)</f>
        <v>0</v>
      </c>
      <c r="K251" s="232"/>
      <c r="L251" s="46"/>
      <c r="M251" s="233" t="s">
        <v>1</v>
      </c>
      <c r="N251" s="234" t="s">
        <v>50</v>
      </c>
      <c r="O251" s="93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7" t="s">
        <v>270</v>
      </c>
      <c r="AT251" s="237" t="s">
        <v>266</v>
      </c>
      <c r="AU251" s="237" t="s">
        <v>96</v>
      </c>
      <c r="AY251" s="18" t="s">
        <v>264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8" t="s">
        <v>93</v>
      </c>
      <c r="BK251" s="238">
        <f>ROUND(I251*H251,2)</f>
        <v>0</v>
      </c>
      <c r="BL251" s="18" t="s">
        <v>270</v>
      </c>
      <c r="BM251" s="237" t="s">
        <v>1475</v>
      </c>
    </row>
    <row r="252" s="13" customFormat="1">
      <c r="A252" s="13"/>
      <c r="B252" s="239"/>
      <c r="C252" s="240"/>
      <c r="D252" s="241" t="s">
        <v>272</v>
      </c>
      <c r="E252" s="242" t="s">
        <v>1</v>
      </c>
      <c r="F252" s="243" t="s">
        <v>1476</v>
      </c>
      <c r="G252" s="240"/>
      <c r="H252" s="244">
        <v>231</v>
      </c>
      <c r="I252" s="245"/>
      <c r="J252" s="240"/>
      <c r="K252" s="240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272</v>
      </c>
      <c r="AU252" s="250" t="s">
        <v>96</v>
      </c>
      <c r="AV252" s="13" t="s">
        <v>96</v>
      </c>
      <c r="AW252" s="13" t="s">
        <v>42</v>
      </c>
      <c r="AX252" s="13" t="s">
        <v>85</v>
      </c>
      <c r="AY252" s="250" t="s">
        <v>264</v>
      </c>
    </row>
    <row r="253" s="13" customFormat="1">
      <c r="A253" s="13"/>
      <c r="B253" s="239"/>
      <c r="C253" s="240"/>
      <c r="D253" s="241" t="s">
        <v>272</v>
      </c>
      <c r="E253" s="242" t="s">
        <v>1</v>
      </c>
      <c r="F253" s="243" t="s">
        <v>1477</v>
      </c>
      <c r="G253" s="240"/>
      <c r="H253" s="244">
        <v>231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272</v>
      </c>
      <c r="AU253" s="250" t="s">
        <v>96</v>
      </c>
      <c r="AV253" s="13" t="s">
        <v>96</v>
      </c>
      <c r="AW253" s="13" t="s">
        <v>42</v>
      </c>
      <c r="AX253" s="13" t="s">
        <v>93</v>
      </c>
      <c r="AY253" s="250" t="s">
        <v>264</v>
      </c>
    </row>
    <row r="254" s="2" customFormat="1" ht="24.15" customHeight="1">
      <c r="A254" s="40"/>
      <c r="B254" s="41"/>
      <c r="C254" s="225" t="s">
        <v>521</v>
      </c>
      <c r="D254" s="225" t="s">
        <v>266</v>
      </c>
      <c r="E254" s="226" t="s">
        <v>1478</v>
      </c>
      <c r="F254" s="227" t="s">
        <v>1479</v>
      </c>
      <c r="G254" s="228" t="s">
        <v>269</v>
      </c>
      <c r="H254" s="229">
        <v>3.0419999999999998</v>
      </c>
      <c r="I254" s="230"/>
      <c r="J254" s="231">
        <f>ROUND(I254*H254,2)</f>
        <v>0</v>
      </c>
      <c r="K254" s="232"/>
      <c r="L254" s="46"/>
      <c r="M254" s="233" t="s">
        <v>1</v>
      </c>
      <c r="N254" s="234" t="s">
        <v>50</v>
      </c>
      <c r="O254" s="93"/>
      <c r="P254" s="235">
        <f>O254*H254</f>
        <v>0</v>
      </c>
      <c r="Q254" s="235">
        <v>0.1837</v>
      </c>
      <c r="R254" s="235">
        <f>Q254*H254</f>
        <v>0.55881539999999996</v>
      </c>
      <c r="S254" s="235">
        <v>0</v>
      </c>
      <c r="T254" s="23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7" t="s">
        <v>270</v>
      </c>
      <c r="AT254" s="237" t="s">
        <v>266</v>
      </c>
      <c r="AU254" s="237" t="s">
        <v>96</v>
      </c>
      <c r="AY254" s="18" t="s">
        <v>264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8" t="s">
        <v>93</v>
      </c>
      <c r="BK254" s="238">
        <f>ROUND(I254*H254,2)</f>
        <v>0</v>
      </c>
      <c r="BL254" s="18" t="s">
        <v>270</v>
      </c>
      <c r="BM254" s="237" t="s">
        <v>1480</v>
      </c>
    </row>
    <row r="255" s="13" customFormat="1">
      <c r="A255" s="13"/>
      <c r="B255" s="239"/>
      <c r="C255" s="240"/>
      <c r="D255" s="241" t="s">
        <v>272</v>
      </c>
      <c r="E255" s="242" t="s">
        <v>1</v>
      </c>
      <c r="F255" s="243" t="s">
        <v>1068</v>
      </c>
      <c r="G255" s="240"/>
      <c r="H255" s="244">
        <v>3.0419999999999998</v>
      </c>
      <c r="I255" s="245"/>
      <c r="J255" s="240"/>
      <c r="K255" s="240"/>
      <c r="L255" s="246"/>
      <c r="M255" s="247"/>
      <c r="N255" s="248"/>
      <c r="O255" s="248"/>
      <c r="P255" s="248"/>
      <c r="Q255" s="248"/>
      <c r="R255" s="248"/>
      <c r="S255" s="248"/>
      <c r="T255" s="24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0" t="s">
        <v>272</v>
      </c>
      <c r="AU255" s="250" t="s">
        <v>96</v>
      </c>
      <c r="AV255" s="13" t="s">
        <v>96</v>
      </c>
      <c r="AW255" s="13" t="s">
        <v>42</v>
      </c>
      <c r="AX255" s="13" t="s">
        <v>93</v>
      </c>
      <c r="AY255" s="250" t="s">
        <v>264</v>
      </c>
    </row>
    <row r="256" s="12" customFormat="1" ht="22.8" customHeight="1">
      <c r="A256" s="12"/>
      <c r="B256" s="209"/>
      <c r="C256" s="210"/>
      <c r="D256" s="211" t="s">
        <v>84</v>
      </c>
      <c r="E256" s="223" t="s">
        <v>321</v>
      </c>
      <c r="F256" s="223" t="s">
        <v>557</v>
      </c>
      <c r="G256" s="210"/>
      <c r="H256" s="210"/>
      <c r="I256" s="213"/>
      <c r="J256" s="224">
        <f>BK256</f>
        <v>0</v>
      </c>
      <c r="K256" s="210"/>
      <c r="L256" s="215"/>
      <c r="M256" s="216"/>
      <c r="N256" s="217"/>
      <c r="O256" s="217"/>
      <c r="P256" s="218">
        <f>SUM(P257:P290)</f>
        <v>0</v>
      </c>
      <c r="Q256" s="217"/>
      <c r="R256" s="218">
        <f>SUM(R257:R290)</f>
        <v>4.4963050000000004</v>
      </c>
      <c r="S256" s="217"/>
      <c r="T256" s="219">
        <f>SUM(T257:T290)</f>
        <v>0.048000000000000001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0" t="s">
        <v>93</v>
      </c>
      <c r="AT256" s="221" t="s">
        <v>84</v>
      </c>
      <c r="AU256" s="221" t="s">
        <v>93</v>
      </c>
      <c r="AY256" s="220" t="s">
        <v>264</v>
      </c>
      <c r="BK256" s="222">
        <f>SUM(BK257:BK290)</f>
        <v>0</v>
      </c>
    </row>
    <row r="257" s="2" customFormat="1" ht="24.15" customHeight="1">
      <c r="A257" s="40"/>
      <c r="B257" s="41"/>
      <c r="C257" s="225" t="s">
        <v>526</v>
      </c>
      <c r="D257" s="225" t="s">
        <v>266</v>
      </c>
      <c r="E257" s="226" t="s">
        <v>1137</v>
      </c>
      <c r="F257" s="227" t="s">
        <v>1138</v>
      </c>
      <c r="G257" s="228" t="s">
        <v>308</v>
      </c>
      <c r="H257" s="229">
        <v>76.5</v>
      </c>
      <c r="I257" s="230"/>
      <c r="J257" s="231">
        <f>ROUND(I257*H257,2)</f>
        <v>0</v>
      </c>
      <c r="K257" s="232"/>
      <c r="L257" s="46"/>
      <c r="M257" s="233" t="s">
        <v>1</v>
      </c>
      <c r="N257" s="234" t="s">
        <v>50</v>
      </c>
      <c r="O257" s="93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7" t="s">
        <v>270</v>
      </c>
      <c r="AT257" s="237" t="s">
        <v>266</v>
      </c>
      <c r="AU257" s="237" t="s">
        <v>96</v>
      </c>
      <c r="AY257" s="18" t="s">
        <v>264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8" t="s">
        <v>93</v>
      </c>
      <c r="BK257" s="238">
        <f>ROUND(I257*H257,2)</f>
        <v>0</v>
      </c>
      <c r="BL257" s="18" t="s">
        <v>270</v>
      </c>
      <c r="BM257" s="237" t="s">
        <v>1481</v>
      </c>
    </row>
    <row r="258" s="13" customFormat="1">
      <c r="A258" s="13"/>
      <c r="B258" s="239"/>
      <c r="C258" s="240"/>
      <c r="D258" s="241" t="s">
        <v>272</v>
      </c>
      <c r="E258" s="242" t="s">
        <v>1</v>
      </c>
      <c r="F258" s="243" t="s">
        <v>1019</v>
      </c>
      <c r="G258" s="240"/>
      <c r="H258" s="244">
        <v>76.5</v>
      </c>
      <c r="I258" s="245"/>
      <c r="J258" s="240"/>
      <c r="K258" s="240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272</v>
      </c>
      <c r="AU258" s="250" t="s">
        <v>96</v>
      </c>
      <c r="AV258" s="13" t="s">
        <v>96</v>
      </c>
      <c r="AW258" s="13" t="s">
        <v>42</v>
      </c>
      <c r="AX258" s="13" t="s">
        <v>93</v>
      </c>
      <c r="AY258" s="250" t="s">
        <v>264</v>
      </c>
    </row>
    <row r="259" s="2" customFormat="1" ht="24.15" customHeight="1">
      <c r="A259" s="40"/>
      <c r="B259" s="41"/>
      <c r="C259" s="283" t="s">
        <v>530</v>
      </c>
      <c r="D259" s="283" t="s">
        <v>445</v>
      </c>
      <c r="E259" s="284" t="s">
        <v>1140</v>
      </c>
      <c r="F259" s="285" t="s">
        <v>1141</v>
      </c>
      <c r="G259" s="286" t="s">
        <v>308</v>
      </c>
      <c r="H259" s="287">
        <v>76.5</v>
      </c>
      <c r="I259" s="288"/>
      <c r="J259" s="289">
        <f>ROUND(I259*H259,2)</f>
        <v>0</v>
      </c>
      <c r="K259" s="290"/>
      <c r="L259" s="291"/>
      <c r="M259" s="292" t="s">
        <v>1</v>
      </c>
      <c r="N259" s="293" t="s">
        <v>50</v>
      </c>
      <c r="O259" s="93"/>
      <c r="P259" s="235">
        <f>O259*H259</f>
        <v>0</v>
      </c>
      <c r="Q259" s="235">
        <v>0.014500000000000001</v>
      </c>
      <c r="R259" s="235">
        <f>Q259*H259</f>
        <v>1.1092500000000001</v>
      </c>
      <c r="S259" s="235">
        <v>0</v>
      </c>
      <c r="T259" s="23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7" t="s">
        <v>321</v>
      </c>
      <c r="AT259" s="237" t="s">
        <v>445</v>
      </c>
      <c r="AU259" s="237" t="s">
        <v>96</v>
      </c>
      <c r="AY259" s="18" t="s">
        <v>264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8" t="s">
        <v>93</v>
      </c>
      <c r="BK259" s="238">
        <f>ROUND(I259*H259,2)</f>
        <v>0</v>
      </c>
      <c r="BL259" s="18" t="s">
        <v>270</v>
      </c>
      <c r="BM259" s="237" t="s">
        <v>1482</v>
      </c>
    </row>
    <row r="260" s="13" customFormat="1">
      <c r="A260" s="13"/>
      <c r="B260" s="239"/>
      <c r="C260" s="240"/>
      <c r="D260" s="241" t="s">
        <v>272</v>
      </c>
      <c r="E260" s="242" t="s">
        <v>1</v>
      </c>
      <c r="F260" s="243" t="s">
        <v>1019</v>
      </c>
      <c r="G260" s="240"/>
      <c r="H260" s="244">
        <v>76.5</v>
      </c>
      <c r="I260" s="245"/>
      <c r="J260" s="240"/>
      <c r="K260" s="240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272</v>
      </c>
      <c r="AU260" s="250" t="s">
        <v>96</v>
      </c>
      <c r="AV260" s="13" t="s">
        <v>96</v>
      </c>
      <c r="AW260" s="13" t="s">
        <v>42</v>
      </c>
      <c r="AX260" s="13" t="s">
        <v>93</v>
      </c>
      <c r="AY260" s="250" t="s">
        <v>264</v>
      </c>
    </row>
    <row r="261" s="2" customFormat="1" ht="24.15" customHeight="1">
      <c r="A261" s="40"/>
      <c r="B261" s="41"/>
      <c r="C261" s="225" t="s">
        <v>536</v>
      </c>
      <c r="D261" s="225" t="s">
        <v>266</v>
      </c>
      <c r="E261" s="226" t="s">
        <v>1143</v>
      </c>
      <c r="F261" s="227" t="s">
        <v>1144</v>
      </c>
      <c r="G261" s="228" t="s">
        <v>584</v>
      </c>
      <c r="H261" s="229">
        <v>6</v>
      </c>
      <c r="I261" s="230"/>
      <c r="J261" s="231">
        <f>ROUND(I261*H261,2)</f>
        <v>0</v>
      </c>
      <c r="K261" s="232"/>
      <c r="L261" s="46"/>
      <c r="M261" s="233" t="s">
        <v>1</v>
      </c>
      <c r="N261" s="234" t="s">
        <v>50</v>
      </c>
      <c r="O261" s="93"/>
      <c r="P261" s="235">
        <f>O261*H261</f>
        <v>0</v>
      </c>
      <c r="Q261" s="235">
        <v>0</v>
      </c>
      <c r="R261" s="235">
        <f>Q261*H261</f>
        <v>0</v>
      </c>
      <c r="S261" s="235">
        <v>0.0080000000000000002</v>
      </c>
      <c r="T261" s="236">
        <f>S261*H261</f>
        <v>0.048000000000000001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7" t="s">
        <v>270</v>
      </c>
      <c r="AT261" s="237" t="s">
        <v>266</v>
      </c>
      <c r="AU261" s="237" t="s">
        <v>96</v>
      </c>
      <c r="AY261" s="18" t="s">
        <v>264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8" t="s">
        <v>93</v>
      </c>
      <c r="BK261" s="238">
        <f>ROUND(I261*H261,2)</f>
        <v>0</v>
      </c>
      <c r="BL261" s="18" t="s">
        <v>270</v>
      </c>
      <c r="BM261" s="237" t="s">
        <v>1483</v>
      </c>
    </row>
    <row r="262" s="2" customFormat="1" ht="24.15" customHeight="1">
      <c r="A262" s="40"/>
      <c r="B262" s="41"/>
      <c r="C262" s="283" t="s">
        <v>542</v>
      </c>
      <c r="D262" s="283" t="s">
        <v>445</v>
      </c>
      <c r="E262" s="284" t="s">
        <v>1484</v>
      </c>
      <c r="F262" s="285" t="s">
        <v>1485</v>
      </c>
      <c r="G262" s="286" t="s">
        <v>584</v>
      </c>
      <c r="H262" s="287">
        <v>2</v>
      </c>
      <c r="I262" s="288"/>
      <c r="J262" s="289">
        <f>ROUND(I262*H262,2)</f>
        <v>0</v>
      </c>
      <c r="K262" s="290"/>
      <c r="L262" s="291"/>
      <c r="M262" s="292" t="s">
        <v>1</v>
      </c>
      <c r="N262" s="293" t="s">
        <v>50</v>
      </c>
      <c r="O262" s="93"/>
      <c r="P262" s="235">
        <f>O262*H262</f>
        <v>0</v>
      </c>
      <c r="Q262" s="235">
        <v>0.0067000000000000002</v>
      </c>
      <c r="R262" s="235">
        <f>Q262*H262</f>
        <v>0.013400000000000001</v>
      </c>
      <c r="S262" s="235">
        <v>0</v>
      </c>
      <c r="T262" s="23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7" t="s">
        <v>321</v>
      </c>
      <c r="AT262" s="237" t="s">
        <v>445</v>
      </c>
      <c r="AU262" s="237" t="s">
        <v>96</v>
      </c>
      <c r="AY262" s="18" t="s">
        <v>264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8" t="s">
        <v>93</v>
      </c>
      <c r="BK262" s="238">
        <f>ROUND(I262*H262,2)</f>
        <v>0</v>
      </c>
      <c r="BL262" s="18" t="s">
        <v>270</v>
      </c>
      <c r="BM262" s="237" t="s">
        <v>1486</v>
      </c>
    </row>
    <row r="263" s="2" customFormat="1" ht="24.15" customHeight="1">
      <c r="A263" s="40"/>
      <c r="B263" s="41"/>
      <c r="C263" s="283" t="s">
        <v>547</v>
      </c>
      <c r="D263" s="283" t="s">
        <v>445</v>
      </c>
      <c r="E263" s="284" t="s">
        <v>1487</v>
      </c>
      <c r="F263" s="285" t="s">
        <v>1488</v>
      </c>
      <c r="G263" s="286" t="s">
        <v>584</v>
      </c>
      <c r="H263" s="287">
        <v>2</v>
      </c>
      <c r="I263" s="288"/>
      <c r="J263" s="289">
        <f>ROUND(I263*H263,2)</f>
        <v>0</v>
      </c>
      <c r="K263" s="290"/>
      <c r="L263" s="291"/>
      <c r="M263" s="292" t="s">
        <v>1</v>
      </c>
      <c r="N263" s="293" t="s">
        <v>50</v>
      </c>
      <c r="O263" s="93"/>
      <c r="P263" s="235">
        <f>O263*H263</f>
        <v>0</v>
      </c>
      <c r="Q263" s="235">
        <v>0.0067999999999999996</v>
      </c>
      <c r="R263" s="235">
        <f>Q263*H263</f>
        <v>0.013599999999999999</v>
      </c>
      <c r="S263" s="235">
        <v>0</v>
      </c>
      <c r="T263" s="23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7" t="s">
        <v>321</v>
      </c>
      <c r="AT263" s="237" t="s">
        <v>445</v>
      </c>
      <c r="AU263" s="237" t="s">
        <v>96</v>
      </c>
      <c r="AY263" s="18" t="s">
        <v>264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8" t="s">
        <v>93</v>
      </c>
      <c r="BK263" s="238">
        <f>ROUND(I263*H263,2)</f>
        <v>0</v>
      </c>
      <c r="BL263" s="18" t="s">
        <v>270</v>
      </c>
      <c r="BM263" s="237" t="s">
        <v>1489</v>
      </c>
    </row>
    <row r="264" s="2" customFormat="1" ht="24.15" customHeight="1">
      <c r="A264" s="40"/>
      <c r="B264" s="41"/>
      <c r="C264" s="283" t="s">
        <v>552</v>
      </c>
      <c r="D264" s="283" t="s">
        <v>445</v>
      </c>
      <c r="E264" s="284" t="s">
        <v>1490</v>
      </c>
      <c r="F264" s="285" t="s">
        <v>1491</v>
      </c>
      <c r="G264" s="286" t="s">
        <v>584</v>
      </c>
      <c r="H264" s="287">
        <v>2</v>
      </c>
      <c r="I264" s="288"/>
      <c r="J264" s="289">
        <f>ROUND(I264*H264,2)</f>
        <v>0</v>
      </c>
      <c r="K264" s="290"/>
      <c r="L264" s="291"/>
      <c r="M264" s="292" t="s">
        <v>1</v>
      </c>
      <c r="N264" s="293" t="s">
        <v>50</v>
      </c>
      <c r="O264" s="93"/>
      <c r="P264" s="235">
        <f>O264*H264</f>
        <v>0</v>
      </c>
      <c r="Q264" s="235">
        <v>0.0086999999999999994</v>
      </c>
      <c r="R264" s="235">
        <f>Q264*H264</f>
        <v>0.017399999999999999</v>
      </c>
      <c r="S264" s="235">
        <v>0</v>
      </c>
      <c r="T264" s="23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7" t="s">
        <v>321</v>
      </c>
      <c r="AT264" s="237" t="s">
        <v>445</v>
      </c>
      <c r="AU264" s="237" t="s">
        <v>96</v>
      </c>
      <c r="AY264" s="18" t="s">
        <v>264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8" t="s">
        <v>93</v>
      </c>
      <c r="BK264" s="238">
        <f>ROUND(I264*H264,2)</f>
        <v>0</v>
      </c>
      <c r="BL264" s="18" t="s">
        <v>270</v>
      </c>
      <c r="BM264" s="237" t="s">
        <v>1492</v>
      </c>
    </row>
    <row r="265" s="2" customFormat="1" ht="24.15" customHeight="1">
      <c r="A265" s="40"/>
      <c r="B265" s="41"/>
      <c r="C265" s="225" t="s">
        <v>558</v>
      </c>
      <c r="D265" s="225" t="s">
        <v>266</v>
      </c>
      <c r="E265" s="226" t="s">
        <v>652</v>
      </c>
      <c r="F265" s="227" t="s">
        <v>653</v>
      </c>
      <c r="G265" s="228" t="s">
        <v>308</v>
      </c>
      <c r="H265" s="229">
        <v>7</v>
      </c>
      <c r="I265" s="230"/>
      <c r="J265" s="231">
        <f>ROUND(I265*H265,2)</f>
        <v>0</v>
      </c>
      <c r="K265" s="232"/>
      <c r="L265" s="46"/>
      <c r="M265" s="233" t="s">
        <v>1</v>
      </c>
      <c r="N265" s="234" t="s">
        <v>50</v>
      </c>
      <c r="O265" s="93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7" t="s">
        <v>270</v>
      </c>
      <c r="AT265" s="237" t="s">
        <v>266</v>
      </c>
      <c r="AU265" s="237" t="s">
        <v>96</v>
      </c>
      <c r="AY265" s="18" t="s">
        <v>264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8" t="s">
        <v>93</v>
      </c>
      <c r="BK265" s="238">
        <f>ROUND(I265*H265,2)</f>
        <v>0</v>
      </c>
      <c r="BL265" s="18" t="s">
        <v>270</v>
      </c>
      <c r="BM265" s="237" t="s">
        <v>1493</v>
      </c>
    </row>
    <row r="266" s="13" customFormat="1">
      <c r="A266" s="13"/>
      <c r="B266" s="239"/>
      <c r="C266" s="240"/>
      <c r="D266" s="241" t="s">
        <v>272</v>
      </c>
      <c r="E266" s="242" t="s">
        <v>1</v>
      </c>
      <c r="F266" s="243" t="s">
        <v>1021</v>
      </c>
      <c r="G266" s="240"/>
      <c r="H266" s="244">
        <v>7</v>
      </c>
      <c r="I266" s="245"/>
      <c r="J266" s="240"/>
      <c r="K266" s="240"/>
      <c r="L266" s="246"/>
      <c r="M266" s="247"/>
      <c r="N266" s="248"/>
      <c r="O266" s="248"/>
      <c r="P266" s="248"/>
      <c r="Q266" s="248"/>
      <c r="R266" s="248"/>
      <c r="S266" s="248"/>
      <c r="T266" s="24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0" t="s">
        <v>272</v>
      </c>
      <c r="AU266" s="250" t="s">
        <v>96</v>
      </c>
      <c r="AV266" s="13" t="s">
        <v>96</v>
      </c>
      <c r="AW266" s="13" t="s">
        <v>42</v>
      </c>
      <c r="AX266" s="13" t="s">
        <v>93</v>
      </c>
      <c r="AY266" s="250" t="s">
        <v>264</v>
      </c>
    </row>
    <row r="267" s="2" customFormat="1" ht="21.75" customHeight="1">
      <c r="A267" s="40"/>
      <c r="B267" s="41"/>
      <c r="C267" s="283" t="s">
        <v>562</v>
      </c>
      <c r="D267" s="283" t="s">
        <v>445</v>
      </c>
      <c r="E267" s="284" t="s">
        <v>657</v>
      </c>
      <c r="F267" s="285" t="s">
        <v>658</v>
      </c>
      <c r="G267" s="286" t="s">
        <v>308</v>
      </c>
      <c r="H267" s="287">
        <v>7</v>
      </c>
      <c r="I267" s="288"/>
      <c r="J267" s="289">
        <f>ROUND(I267*H267,2)</f>
        <v>0</v>
      </c>
      <c r="K267" s="290"/>
      <c r="L267" s="291"/>
      <c r="M267" s="292" t="s">
        <v>1</v>
      </c>
      <c r="N267" s="293" t="s">
        <v>50</v>
      </c>
      <c r="O267" s="93"/>
      <c r="P267" s="235">
        <f>O267*H267</f>
        <v>0</v>
      </c>
      <c r="Q267" s="235">
        <v>0.00027999999999999998</v>
      </c>
      <c r="R267" s="235">
        <f>Q267*H267</f>
        <v>0.0019599999999999999</v>
      </c>
      <c r="S267" s="235">
        <v>0</v>
      </c>
      <c r="T267" s="23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7" t="s">
        <v>321</v>
      </c>
      <c r="AT267" s="237" t="s">
        <v>445</v>
      </c>
      <c r="AU267" s="237" t="s">
        <v>96</v>
      </c>
      <c r="AY267" s="18" t="s">
        <v>264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8" t="s">
        <v>93</v>
      </c>
      <c r="BK267" s="238">
        <f>ROUND(I267*H267,2)</f>
        <v>0</v>
      </c>
      <c r="BL267" s="18" t="s">
        <v>270</v>
      </c>
      <c r="BM267" s="237" t="s">
        <v>1494</v>
      </c>
    </row>
    <row r="268" s="13" customFormat="1">
      <c r="A268" s="13"/>
      <c r="B268" s="239"/>
      <c r="C268" s="240"/>
      <c r="D268" s="241" t="s">
        <v>272</v>
      </c>
      <c r="E268" s="242" t="s">
        <v>1</v>
      </c>
      <c r="F268" s="243" t="s">
        <v>1021</v>
      </c>
      <c r="G268" s="240"/>
      <c r="H268" s="244">
        <v>7</v>
      </c>
      <c r="I268" s="245"/>
      <c r="J268" s="240"/>
      <c r="K268" s="240"/>
      <c r="L268" s="246"/>
      <c r="M268" s="247"/>
      <c r="N268" s="248"/>
      <c r="O268" s="248"/>
      <c r="P268" s="248"/>
      <c r="Q268" s="248"/>
      <c r="R268" s="248"/>
      <c r="S268" s="248"/>
      <c r="T268" s="24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0" t="s">
        <v>272</v>
      </c>
      <c r="AU268" s="250" t="s">
        <v>96</v>
      </c>
      <c r="AV268" s="13" t="s">
        <v>96</v>
      </c>
      <c r="AW268" s="13" t="s">
        <v>42</v>
      </c>
      <c r="AX268" s="13" t="s">
        <v>93</v>
      </c>
      <c r="AY268" s="250" t="s">
        <v>264</v>
      </c>
    </row>
    <row r="269" s="2" customFormat="1" ht="24.15" customHeight="1">
      <c r="A269" s="40"/>
      <c r="B269" s="41"/>
      <c r="C269" s="225" t="s">
        <v>566</v>
      </c>
      <c r="D269" s="225" t="s">
        <v>266</v>
      </c>
      <c r="E269" s="226" t="s">
        <v>677</v>
      </c>
      <c r="F269" s="227" t="s">
        <v>678</v>
      </c>
      <c r="G269" s="228" t="s">
        <v>584</v>
      </c>
      <c r="H269" s="229">
        <v>14</v>
      </c>
      <c r="I269" s="230"/>
      <c r="J269" s="231">
        <f>ROUND(I269*H269,2)</f>
        <v>0</v>
      </c>
      <c r="K269" s="232"/>
      <c r="L269" s="46"/>
      <c r="M269" s="233" t="s">
        <v>1</v>
      </c>
      <c r="N269" s="234" t="s">
        <v>50</v>
      </c>
      <c r="O269" s="93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7" t="s">
        <v>270</v>
      </c>
      <c r="AT269" s="237" t="s">
        <v>266</v>
      </c>
      <c r="AU269" s="237" t="s">
        <v>96</v>
      </c>
      <c r="AY269" s="18" t="s">
        <v>264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8" t="s">
        <v>93</v>
      </c>
      <c r="BK269" s="238">
        <f>ROUND(I269*H269,2)</f>
        <v>0</v>
      </c>
      <c r="BL269" s="18" t="s">
        <v>270</v>
      </c>
      <c r="BM269" s="237" t="s">
        <v>1495</v>
      </c>
    </row>
    <row r="270" s="2" customFormat="1" ht="16.5" customHeight="1">
      <c r="A270" s="40"/>
      <c r="B270" s="41"/>
      <c r="C270" s="283" t="s">
        <v>571</v>
      </c>
      <c r="D270" s="283" t="s">
        <v>445</v>
      </c>
      <c r="E270" s="284" t="s">
        <v>681</v>
      </c>
      <c r="F270" s="285" t="s">
        <v>682</v>
      </c>
      <c r="G270" s="286" t="s">
        <v>584</v>
      </c>
      <c r="H270" s="287">
        <v>14</v>
      </c>
      <c r="I270" s="288"/>
      <c r="J270" s="289">
        <f>ROUND(I270*H270,2)</f>
        <v>0</v>
      </c>
      <c r="K270" s="290"/>
      <c r="L270" s="291"/>
      <c r="M270" s="292" t="s">
        <v>1</v>
      </c>
      <c r="N270" s="293" t="s">
        <v>50</v>
      </c>
      <c r="O270" s="93"/>
      <c r="P270" s="235">
        <f>O270*H270</f>
        <v>0</v>
      </c>
      <c r="Q270" s="235">
        <v>6.9999999999999994E-05</v>
      </c>
      <c r="R270" s="235">
        <f>Q270*H270</f>
        <v>0.00097999999999999997</v>
      </c>
      <c r="S270" s="235">
        <v>0</v>
      </c>
      <c r="T270" s="23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7" t="s">
        <v>321</v>
      </c>
      <c r="AT270" s="237" t="s">
        <v>445</v>
      </c>
      <c r="AU270" s="237" t="s">
        <v>96</v>
      </c>
      <c r="AY270" s="18" t="s">
        <v>264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8" t="s">
        <v>93</v>
      </c>
      <c r="BK270" s="238">
        <f>ROUND(I270*H270,2)</f>
        <v>0</v>
      </c>
      <c r="BL270" s="18" t="s">
        <v>270</v>
      </c>
      <c r="BM270" s="237" t="s">
        <v>1496</v>
      </c>
    </row>
    <row r="271" s="2" customFormat="1" ht="24.15" customHeight="1">
      <c r="A271" s="40"/>
      <c r="B271" s="41"/>
      <c r="C271" s="225" t="s">
        <v>576</v>
      </c>
      <c r="D271" s="225" t="s">
        <v>266</v>
      </c>
      <c r="E271" s="226" t="s">
        <v>685</v>
      </c>
      <c r="F271" s="227" t="s">
        <v>686</v>
      </c>
      <c r="G271" s="228" t="s">
        <v>584</v>
      </c>
      <c r="H271" s="229">
        <v>7</v>
      </c>
      <c r="I271" s="230"/>
      <c r="J271" s="231">
        <f>ROUND(I271*H271,2)</f>
        <v>0</v>
      </c>
      <c r="K271" s="232"/>
      <c r="L271" s="46"/>
      <c r="M271" s="233" t="s">
        <v>1</v>
      </c>
      <c r="N271" s="234" t="s">
        <v>50</v>
      </c>
      <c r="O271" s="93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7" t="s">
        <v>270</v>
      </c>
      <c r="AT271" s="237" t="s">
        <v>266</v>
      </c>
      <c r="AU271" s="237" t="s">
        <v>96</v>
      </c>
      <c r="AY271" s="18" t="s">
        <v>264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8" t="s">
        <v>93</v>
      </c>
      <c r="BK271" s="238">
        <f>ROUND(I271*H271,2)</f>
        <v>0</v>
      </c>
      <c r="BL271" s="18" t="s">
        <v>270</v>
      </c>
      <c r="BM271" s="237" t="s">
        <v>1497</v>
      </c>
    </row>
    <row r="272" s="2" customFormat="1" ht="33" customHeight="1">
      <c r="A272" s="40"/>
      <c r="B272" s="41"/>
      <c r="C272" s="283" t="s">
        <v>581</v>
      </c>
      <c r="D272" s="283" t="s">
        <v>445</v>
      </c>
      <c r="E272" s="284" t="s">
        <v>689</v>
      </c>
      <c r="F272" s="285" t="s">
        <v>1329</v>
      </c>
      <c r="G272" s="286" t="s">
        <v>621</v>
      </c>
      <c r="H272" s="287">
        <v>7</v>
      </c>
      <c r="I272" s="288"/>
      <c r="J272" s="289">
        <f>ROUND(I272*H272,2)</f>
        <v>0</v>
      </c>
      <c r="K272" s="290"/>
      <c r="L272" s="291"/>
      <c r="M272" s="292" t="s">
        <v>1</v>
      </c>
      <c r="N272" s="293" t="s">
        <v>50</v>
      </c>
      <c r="O272" s="93"/>
      <c r="P272" s="235">
        <f>O272*H272</f>
        <v>0</v>
      </c>
      <c r="Q272" s="235">
        <v>0.00067000000000000002</v>
      </c>
      <c r="R272" s="235">
        <f>Q272*H272</f>
        <v>0.0046899999999999997</v>
      </c>
      <c r="S272" s="235">
        <v>0</v>
      </c>
      <c r="T272" s="23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7" t="s">
        <v>321</v>
      </c>
      <c r="AT272" s="237" t="s">
        <v>445</v>
      </c>
      <c r="AU272" s="237" t="s">
        <v>96</v>
      </c>
      <c r="AY272" s="18" t="s">
        <v>264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8" t="s">
        <v>93</v>
      </c>
      <c r="BK272" s="238">
        <f>ROUND(I272*H272,2)</f>
        <v>0</v>
      </c>
      <c r="BL272" s="18" t="s">
        <v>270</v>
      </c>
      <c r="BM272" s="237" t="s">
        <v>1498</v>
      </c>
    </row>
    <row r="273" s="2" customFormat="1" ht="16.5" customHeight="1">
      <c r="A273" s="40"/>
      <c r="B273" s="41"/>
      <c r="C273" s="225" t="s">
        <v>586</v>
      </c>
      <c r="D273" s="225" t="s">
        <v>266</v>
      </c>
      <c r="E273" s="226" t="s">
        <v>733</v>
      </c>
      <c r="F273" s="227" t="s">
        <v>734</v>
      </c>
      <c r="G273" s="228" t="s">
        <v>584</v>
      </c>
      <c r="H273" s="229">
        <v>7</v>
      </c>
      <c r="I273" s="230"/>
      <c r="J273" s="231">
        <f>ROUND(I273*H273,2)</f>
        <v>0</v>
      </c>
      <c r="K273" s="232"/>
      <c r="L273" s="46"/>
      <c r="M273" s="233" t="s">
        <v>1</v>
      </c>
      <c r="N273" s="234" t="s">
        <v>50</v>
      </c>
      <c r="O273" s="93"/>
      <c r="P273" s="235">
        <f>O273*H273</f>
        <v>0</v>
      </c>
      <c r="Q273" s="235">
        <v>0.00038000000000000002</v>
      </c>
      <c r="R273" s="235">
        <f>Q273*H273</f>
        <v>0.00266</v>
      </c>
      <c r="S273" s="235">
        <v>0</v>
      </c>
      <c r="T273" s="23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7" t="s">
        <v>270</v>
      </c>
      <c r="AT273" s="237" t="s">
        <v>266</v>
      </c>
      <c r="AU273" s="237" t="s">
        <v>96</v>
      </c>
      <c r="AY273" s="18" t="s">
        <v>264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8" t="s">
        <v>93</v>
      </c>
      <c r="BK273" s="238">
        <f>ROUND(I273*H273,2)</f>
        <v>0</v>
      </c>
      <c r="BL273" s="18" t="s">
        <v>270</v>
      </c>
      <c r="BM273" s="237" t="s">
        <v>1499</v>
      </c>
    </row>
    <row r="274" s="2" customFormat="1" ht="24.15" customHeight="1">
      <c r="A274" s="40"/>
      <c r="B274" s="41"/>
      <c r="C274" s="225" t="s">
        <v>590</v>
      </c>
      <c r="D274" s="225" t="s">
        <v>266</v>
      </c>
      <c r="E274" s="226" t="s">
        <v>1163</v>
      </c>
      <c r="F274" s="227" t="s">
        <v>1164</v>
      </c>
      <c r="G274" s="228" t="s">
        <v>584</v>
      </c>
      <c r="H274" s="229">
        <v>7</v>
      </c>
      <c r="I274" s="230"/>
      <c r="J274" s="231">
        <f>ROUND(I274*H274,2)</f>
        <v>0</v>
      </c>
      <c r="K274" s="232"/>
      <c r="L274" s="46"/>
      <c r="M274" s="233" t="s">
        <v>1</v>
      </c>
      <c r="N274" s="234" t="s">
        <v>50</v>
      </c>
      <c r="O274" s="93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7" t="s">
        <v>270</v>
      </c>
      <c r="AT274" s="237" t="s">
        <v>266</v>
      </c>
      <c r="AU274" s="237" t="s">
        <v>96</v>
      </c>
      <c r="AY274" s="18" t="s">
        <v>264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8" t="s">
        <v>93</v>
      </c>
      <c r="BK274" s="238">
        <f>ROUND(I274*H274,2)</f>
        <v>0</v>
      </c>
      <c r="BL274" s="18" t="s">
        <v>270</v>
      </c>
      <c r="BM274" s="237" t="s">
        <v>1500</v>
      </c>
    </row>
    <row r="275" s="2" customFormat="1" ht="24.15" customHeight="1">
      <c r="A275" s="40"/>
      <c r="B275" s="41"/>
      <c r="C275" s="283" t="s">
        <v>594</v>
      </c>
      <c r="D275" s="283" t="s">
        <v>445</v>
      </c>
      <c r="E275" s="284" t="s">
        <v>1166</v>
      </c>
      <c r="F275" s="285" t="s">
        <v>1167</v>
      </c>
      <c r="G275" s="286" t="s">
        <v>621</v>
      </c>
      <c r="H275" s="287">
        <v>7</v>
      </c>
      <c r="I275" s="288"/>
      <c r="J275" s="289">
        <f>ROUND(I275*H275,2)</f>
        <v>0</v>
      </c>
      <c r="K275" s="290"/>
      <c r="L275" s="291"/>
      <c r="M275" s="292" t="s">
        <v>1</v>
      </c>
      <c r="N275" s="293" t="s">
        <v>50</v>
      </c>
      <c r="O275" s="93"/>
      <c r="P275" s="235">
        <f>O275*H275</f>
        <v>0</v>
      </c>
      <c r="Q275" s="235">
        <v>0.0023</v>
      </c>
      <c r="R275" s="235">
        <f>Q275*H275</f>
        <v>0.0161</v>
      </c>
      <c r="S275" s="235">
        <v>0</v>
      </c>
      <c r="T275" s="23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7" t="s">
        <v>321</v>
      </c>
      <c r="AT275" s="237" t="s">
        <v>445</v>
      </c>
      <c r="AU275" s="237" t="s">
        <v>96</v>
      </c>
      <c r="AY275" s="18" t="s">
        <v>264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8" t="s">
        <v>93</v>
      </c>
      <c r="BK275" s="238">
        <f>ROUND(I275*H275,2)</f>
        <v>0</v>
      </c>
      <c r="BL275" s="18" t="s">
        <v>270</v>
      </c>
      <c r="BM275" s="237" t="s">
        <v>1501</v>
      </c>
    </row>
    <row r="276" s="2" customFormat="1" ht="37.8" customHeight="1">
      <c r="A276" s="40"/>
      <c r="B276" s="41"/>
      <c r="C276" s="283" t="s">
        <v>598</v>
      </c>
      <c r="D276" s="283" t="s">
        <v>445</v>
      </c>
      <c r="E276" s="284" t="s">
        <v>793</v>
      </c>
      <c r="F276" s="285" t="s">
        <v>794</v>
      </c>
      <c r="G276" s="286" t="s">
        <v>621</v>
      </c>
      <c r="H276" s="287">
        <v>7</v>
      </c>
      <c r="I276" s="288"/>
      <c r="J276" s="289">
        <f>ROUND(I276*H276,2)</f>
        <v>0</v>
      </c>
      <c r="K276" s="290"/>
      <c r="L276" s="291"/>
      <c r="M276" s="292" t="s">
        <v>1</v>
      </c>
      <c r="N276" s="293" t="s">
        <v>50</v>
      </c>
      <c r="O276" s="93"/>
      <c r="P276" s="235">
        <f>O276*H276</f>
        <v>0</v>
      </c>
      <c r="Q276" s="235">
        <v>0.0030000000000000001</v>
      </c>
      <c r="R276" s="235">
        <f>Q276*H276</f>
        <v>0.021000000000000001</v>
      </c>
      <c r="S276" s="235">
        <v>0</v>
      </c>
      <c r="T276" s="23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7" t="s">
        <v>321</v>
      </c>
      <c r="AT276" s="237" t="s">
        <v>445</v>
      </c>
      <c r="AU276" s="237" t="s">
        <v>96</v>
      </c>
      <c r="AY276" s="18" t="s">
        <v>264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8" t="s">
        <v>93</v>
      </c>
      <c r="BK276" s="238">
        <f>ROUND(I276*H276,2)</f>
        <v>0</v>
      </c>
      <c r="BL276" s="18" t="s">
        <v>270</v>
      </c>
      <c r="BM276" s="237" t="s">
        <v>1502</v>
      </c>
    </row>
    <row r="277" s="2" customFormat="1" ht="37.8" customHeight="1">
      <c r="A277" s="40"/>
      <c r="B277" s="41"/>
      <c r="C277" s="283" t="s">
        <v>602</v>
      </c>
      <c r="D277" s="283" t="s">
        <v>445</v>
      </c>
      <c r="E277" s="284" t="s">
        <v>805</v>
      </c>
      <c r="F277" s="285" t="s">
        <v>806</v>
      </c>
      <c r="G277" s="286" t="s">
        <v>621</v>
      </c>
      <c r="H277" s="287">
        <v>7</v>
      </c>
      <c r="I277" s="288"/>
      <c r="J277" s="289">
        <f>ROUND(I277*H277,2)</f>
        <v>0</v>
      </c>
      <c r="K277" s="290"/>
      <c r="L277" s="291"/>
      <c r="M277" s="292" t="s">
        <v>1</v>
      </c>
      <c r="N277" s="293" t="s">
        <v>50</v>
      </c>
      <c r="O277" s="93"/>
      <c r="P277" s="235">
        <f>O277*H277</f>
        <v>0</v>
      </c>
      <c r="Q277" s="235">
        <v>0.0050000000000000001</v>
      </c>
      <c r="R277" s="235">
        <f>Q277*H277</f>
        <v>0.035000000000000003</v>
      </c>
      <c r="S277" s="235">
        <v>0</v>
      </c>
      <c r="T277" s="23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7" t="s">
        <v>321</v>
      </c>
      <c r="AT277" s="237" t="s">
        <v>445</v>
      </c>
      <c r="AU277" s="237" t="s">
        <v>96</v>
      </c>
      <c r="AY277" s="18" t="s">
        <v>264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8" t="s">
        <v>93</v>
      </c>
      <c r="BK277" s="238">
        <f>ROUND(I277*H277,2)</f>
        <v>0</v>
      </c>
      <c r="BL277" s="18" t="s">
        <v>270</v>
      </c>
      <c r="BM277" s="237" t="s">
        <v>1503</v>
      </c>
    </row>
    <row r="278" s="2" customFormat="1" ht="16.5" customHeight="1">
      <c r="A278" s="40"/>
      <c r="B278" s="41"/>
      <c r="C278" s="225" t="s">
        <v>606</v>
      </c>
      <c r="D278" s="225" t="s">
        <v>266</v>
      </c>
      <c r="E278" s="226" t="s">
        <v>1171</v>
      </c>
      <c r="F278" s="227" t="s">
        <v>1172</v>
      </c>
      <c r="G278" s="228" t="s">
        <v>308</v>
      </c>
      <c r="H278" s="229">
        <v>76.5</v>
      </c>
      <c r="I278" s="230"/>
      <c r="J278" s="231">
        <f>ROUND(I278*H278,2)</f>
        <v>0</v>
      </c>
      <c r="K278" s="232"/>
      <c r="L278" s="46"/>
      <c r="M278" s="233" t="s">
        <v>1</v>
      </c>
      <c r="N278" s="234" t="s">
        <v>50</v>
      </c>
      <c r="O278" s="93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7" t="s">
        <v>270</v>
      </c>
      <c r="AT278" s="237" t="s">
        <v>266</v>
      </c>
      <c r="AU278" s="237" t="s">
        <v>96</v>
      </c>
      <c r="AY278" s="18" t="s">
        <v>264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8" t="s">
        <v>93</v>
      </c>
      <c r="BK278" s="238">
        <f>ROUND(I278*H278,2)</f>
        <v>0</v>
      </c>
      <c r="BL278" s="18" t="s">
        <v>270</v>
      </c>
      <c r="BM278" s="237" t="s">
        <v>1504</v>
      </c>
    </row>
    <row r="279" s="13" customFormat="1">
      <c r="A279" s="13"/>
      <c r="B279" s="239"/>
      <c r="C279" s="240"/>
      <c r="D279" s="241" t="s">
        <v>272</v>
      </c>
      <c r="E279" s="242" t="s">
        <v>1</v>
      </c>
      <c r="F279" s="243" t="s">
        <v>1019</v>
      </c>
      <c r="G279" s="240"/>
      <c r="H279" s="244">
        <v>76.5</v>
      </c>
      <c r="I279" s="245"/>
      <c r="J279" s="240"/>
      <c r="K279" s="240"/>
      <c r="L279" s="246"/>
      <c r="M279" s="247"/>
      <c r="N279" s="248"/>
      <c r="O279" s="248"/>
      <c r="P279" s="248"/>
      <c r="Q279" s="248"/>
      <c r="R279" s="248"/>
      <c r="S279" s="248"/>
      <c r="T279" s="24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0" t="s">
        <v>272</v>
      </c>
      <c r="AU279" s="250" t="s">
        <v>96</v>
      </c>
      <c r="AV279" s="13" t="s">
        <v>96</v>
      </c>
      <c r="AW279" s="13" t="s">
        <v>42</v>
      </c>
      <c r="AX279" s="13" t="s">
        <v>93</v>
      </c>
      <c r="AY279" s="250" t="s">
        <v>264</v>
      </c>
    </row>
    <row r="280" s="2" customFormat="1" ht="24.15" customHeight="1">
      <c r="A280" s="40"/>
      <c r="B280" s="41"/>
      <c r="C280" s="225" t="s">
        <v>610</v>
      </c>
      <c r="D280" s="225" t="s">
        <v>266</v>
      </c>
      <c r="E280" s="226" t="s">
        <v>813</v>
      </c>
      <c r="F280" s="227" t="s">
        <v>814</v>
      </c>
      <c r="G280" s="228" t="s">
        <v>308</v>
      </c>
      <c r="H280" s="229">
        <v>76.5</v>
      </c>
      <c r="I280" s="230"/>
      <c r="J280" s="231">
        <f>ROUND(I280*H280,2)</f>
        <v>0</v>
      </c>
      <c r="K280" s="232"/>
      <c r="L280" s="46"/>
      <c r="M280" s="233" t="s">
        <v>1</v>
      </c>
      <c r="N280" s="234" t="s">
        <v>50</v>
      </c>
      <c r="O280" s="93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7" t="s">
        <v>270</v>
      </c>
      <c r="AT280" s="237" t="s">
        <v>266</v>
      </c>
      <c r="AU280" s="237" t="s">
        <v>96</v>
      </c>
      <c r="AY280" s="18" t="s">
        <v>264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8" t="s">
        <v>93</v>
      </c>
      <c r="BK280" s="238">
        <f>ROUND(I280*H280,2)</f>
        <v>0</v>
      </c>
      <c r="BL280" s="18" t="s">
        <v>270</v>
      </c>
      <c r="BM280" s="237" t="s">
        <v>1505</v>
      </c>
    </row>
    <row r="281" s="13" customFormat="1">
      <c r="A281" s="13"/>
      <c r="B281" s="239"/>
      <c r="C281" s="240"/>
      <c r="D281" s="241" t="s">
        <v>272</v>
      </c>
      <c r="E281" s="242" t="s">
        <v>1</v>
      </c>
      <c r="F281" s="243" t="s">
        <v>1019</v>
      </c>
      <c r="G281" s="240"/>
      <c r="H281" s="244">
        <v>76.5</v>
      </c>
      <c r="I281" s="245"/>
      <c r="J281" s="240"/>
      <c r="K281" s="240"/>
      <c r="L281" s="246"/>
      <c r="M281" s="247"/>
      <c r="N281" s="248"/>
      <c r="O281" s="248"/>
      <c r="P281" s="248"/>
      <c r="Q281" s="248"/>
      <c r="R281" s="248"/>
      <c r="S281" s="248"/>
      <c r="T281" s="24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0" t="s">
        <v>272</v>
      </c>
      <c r="AU281" s="250" t="s">
        <v>96</v>
      </c>
      <c r="AV281" s="13" t="s">
        <v>96</v>
      </c>
      <c r="AW281" s="13" t="s">
        <v>42</v>
      </c>
      <c r="AX281" s="13" t="s">
        <v>93</v>
      </c>
      <c r="AY281" s="250" t="s">
        <v>264</v>
      </c>
    </row>
    <row r="282" s="2" customFormat="1" ht="24.15" customHeight="1">
      <c r="A282" s="40"/>
      <c r="B282" s="41"/>
      <c r="C282" s="225" t="s">
        <v>614</v>
      </c>
      <c r="D282" s="225" t="s">
        <v>266</v>
      </c>
      <c r="E282" s="226" t="s">
        <v>817</v>
      </c>
      <c r="F282" s="227" t="s">
        <v>818</v>
      </c>
      <c r="G282" s="228" t="s">
        <v>584</v>
      </c>
      <c r="H282" s="229">
        <v>2</v>
      </c>
      <c r="I282" s="230"/>
      <c r="J282" s="231">
        <f>ROUND(I282*H282,2)</f>
        <v>0</v>
      </c>
      <c r="K282" s="232"/>
      <c r="L282" s="46"/>
      <c r="M282" s="233" t="s">
        <v>1</v>
      </c>
      <c r="N282" s="234" t="s">
        <v>50</v>
      </c>
      <c r="O282" s="93"/>
      <c r="P282" s="235">
        <f>O282*H282</f>
        <v>0</v>
      </c>
      <c r="Q282" s="235">
        <v>0.45937</v>
      </c>
      <c r="R282" s="235">
        <f>Q282*H282</f>
        <v>0.91874</v>
      </c>
      <c r="S282" s="235">
        <v>0</v>
      </c>
      <c r="T282" s="23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7" t="s">
        <v>270</v>
      </c>
      <c r="AT282" s="237" t="s">
        <v>266</v>
      </c>
      <c r="AU282" s="237" t="s">
        <v>96</v>
      </c>
      <c r="AY282" s="18" t="s">
        <v>264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8" t="s">
        <v>93</v>
      </c>
      <c r="BK282" s="238">
        <f>ROUND(I282*H282,2)</f>
        <v>0</v>
      </c>
      <c r="BL282" s="18" t="s">
        <v>270</v>
      </c>
      <c r="BM282" s="237" t="s">
        <v>1506</v>
      </c>
    </row>
    <row r="283" s="2" customFormat="1" ht="16.5" customHeight="1">
      <c r="A283" s="40"/>
      <c r="B283" s="41"/>
      <c r="C283" s="225" t="s">
        <v>618</v>
      </c>
      <c r="D283" s="225" t="s">
        <v>266</v>
      </c>
      <c r="E283" s="226" t="s">
        <v>833</v>
      </c>
      <c r="F283" s="227" t="s">
        <v>834</v>
      </c>
      <c r="G283" s="228" t="s">
        <v>584</v>
      </c>
      <c r="H283" s="229">
        <v>7</v>
      </c>
      <c r="I283" s="230"/>
      <c r="J283" s="231">
        <f>ROUND(I283*H283,2)</f>
        <v>0</v>
      </c>
      <c r="K283" s="232"/>
      <c r="L283" s="46"/>
      <c r="M283" s="233" t="s">
        <v>1</v>
      </c>
      <c r="N283" s="234" t="s">
        <v>50</v>
      </c>
      <c r="O283" s="93"/>
      <c r="P283" s="235">
        <f>O283*H283</f>
        <v>0</v>
      </c>
      <c r="Q283" s="235">
        <v>0.063829999999999998</v>
      </c>
      <c r="R283" s="235">
        <f>Q283*H283</f>
        <v>0.44680999999999998</v>
      </c>
      <c r="S283" s="235">
        <v>0</v>
      </c>
      <c r="T283" s="23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7" t="s">
        <v>270</v>
      </c>
      <c r="AT283" s="237" t="s">
        <v>266</v>
      </c>
      <c r="AU283" s="237" t="s">
        <v>96</v>
      </c>
      <c r="AY283" s="18" t="s">
        <v>264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8" t="s">
        <v>93</v>
      </c>
      <c r="BK283" s="238">
        <f>ROUND(I283*H283,2)</f>
        <v>0</v>
      </c>
      <c r="BL283" s="18" t="s">
        <v>270</v>
      </c>
      <c r="BM283" s="237" t="s">
        <v>1507</v>
      </c>
    </row>
    <row r="284" s="2" customFormat="1" ht="24.15" customHeight="1">
      <c r="A284" s="40"/>
      <c r="B284" s="41"/>
      <c r="C284" s="283" t="s">
        <v>623</v>
      </c>
      <c r="D284" s="283" t="s">
        <v>445</v>
      </c>
      <c r="E284" s="284" t="s">
        <v>837</v>
      </c>
      <c r="F284" s="285" t="s">
        <v>838</v>
      </c>
      <c r="G284" s="286" t="s">
        <v>621</v>
      </c>
      <c r="H284" s="287">
        <v>7</v>
      </c>
      <c r="I284" s="288"/>
      <c r="J284" s="289">
        <f>ROUND(I284*H284,2)</f>
        <v>0</v>
      </c>
      <c r="K284" s="290"/>
      <c r="L284" s="291"/>
      <c r="M284" s="292" t="s">
        <v>1</v>
      </c>
      <c r="N284" s="293" t="s">
        <v>50</v>
      </c>
      <c r="O284" s="93"/>
      <c r="P284" s="235">
        <f>O284*H284</f>
        <v>0</v>
      </c>
      <c r="Q284" s="235">
        <v>0.0048999999999999998</v>
      </c>
      <c r="R284" s="235">
        <f>Q284*H284</f>
        <v>0.034299999999999997</v>
      </c>
      <c r="S284" s="235">
        <v>0</v>
      </c>
      <c r="T284" s="23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7" t="s">
        <v>321</v>
      </c>
      <c r="AT284" s="237" t="s">
        <v>445</v>
      </c>
      <c r="AU284" s="237" t="s">
        <v>96</v>
      </c>
      <c r="AY284" s="18" t="s">
        <v>264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8" t="s">
        <v>93</v>
      </c>
      <c r="BK284" s="238">
        <f>ROUND(I284*H284,2)</f>
        <v>0</v>
      </c>
      <c r="BL284" s="18" t="s">
        <v>270</v>
      </c>
      <c r="BM284" s="237" t="s">
        <v>1508</v>
      </c>
    </row>
    <row r="285" s="2" customFormat="1" ht="33" customHeight="1">
      <c r="A285" s="40"/>
      <c r="B285" s="41"/>
      <c r="C285" s="225" t="s">
        <v>627</v>
      </c>
      <c r="D285" s="225" t="s">
        <v>266</v>
      </c>
      <c r="E285" s="226" t="s">
        <v>1179</v>
      </c>
      <c r="F285" s="227" t="s">
        <v>1180</v>
      </c>
      <c r="G285" s="228" t="s">
        <v>584</v>
      </c>
      <c r="H285" s="229">
        <v>7</v>
      </c>
      <c r="I285" s="230"/>
      <c r="J285" s="231">
        <f>ROUND(I285*H285,2)</f>
        <v>0</v>
      </c>
      <c r="K285" s="232"/>
      <c r="L285" s="46"/>
      <c r="M285" s="233" t="s">
        <v>1</v>
      </c>
      <c r="N285" s="234" t="s">
        <v>50</v>
      </c>
      <c r="O285" s="93"/>
      <c r="P285" s="235">
        <f>O285*H285</f>
        <v>0</v>
      </c>
      <c r="Q285" s="235">
        <v>0.26469999999999999</v>
      </c>
      <c r="R285" s="235">
        <f>Q285*H285</f>
        <v>1.8529</v>
      </c>
      <c r="S285" s="235">
        <v>0</v>
      </c>
      <c r="T285" s="23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7" t="s">
        <v>270</v>
      </c>
      <c r="AT285" s="237" t="s">
        <v>266</v>
      </c>
      <c r="AU285" s="237" t="s">
        <v>96</v>
      </c>
      <c r="AY285" s="18" t="s">
        <v>264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8" t="s">
        <v>93</v>
      </c>
      <c r="BK285" s="238">
        <f>ROUND(I285*H285,2)</f>
        <v>0</v>
      </c>
      <c r="BL285" s="18" t="s">
        <v>270</v>
      </c>
      <c r="BM285" s="237" t="s">
        <v>1509</v>
      </c>
    </row>
    <row r="286" s="2" customFormat="1" ht="21.75" customHeight="1">
      <c r="A286" s="40"/>
      <c r="B286" s="41"/>
      <c r="C286" s="225" t="s">
        <v>631</v>
      </c>
      <c r="D286" s="225" t="s">
        <v>266</v>
      </c>
      <c r="E286" s="226" t="s">
        <v>857</v>
      </c>
      <c r="F286" s="227" t="s">
        <v>858</v>
      </c>
      <c r="G286" s="228" t="s">
        <v>308</v>
      </c>
      <c r="H286" s="229">
        <v>83.5</v>
      </c>
      <c r="I286" s="230"/>
      <c r="J286" s="231">
        <f>ROUND(I286*H286,2)</f>
        <v>0</v>
      </c>
      <c r="K286" s="232"/>
      <c r="L286" s="46"/>
      <c r="M286" s="233" t="s">
        <v>1</v>
      </c>
      <c r="N286" s="234" t="s">
        <v>50</v>
      </c>
      <c r="O286" s="93"/>
      <c r="P286" s="235">
        <f>O286*H286</f>
        <v>0</v>
      </c>
      <c r="Q286" s="235">
        <v>9.0000000000000006E-05</v>
      </c>
      <c r="R286" s="235">
        <f>Q286*H286</f>
        <v>0.0075150000000000008</v>
      </c>
      <c r="S286" s="235">
        <v>0</v>
      </c>
      <c r="T286" s="23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7" t="s">
        <v>270</v>
      </c>
      <c r="AT286" s="237" t="s">
        <v>266</v>
      </c>
      <c r="AU286" s="237" t="s">
        <v>96</v>
      </c>
      <c r="AY286" s="18" t="s">
        <v>264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8" t="s">
        <v>93</v>
      </c>
      <c r="BK286" s="238">
        <f>ROUND(I286*H286,2)</f>
        <v>0</v>
      </c>
      <c r="BL286" s="18" t="s">
        <v>270</v>
      </c>
      <c r="BM286" s="237" t="s">
        <v>1510</v>
      </c>
    </row>
    <row r="287" s="13" customFormat="1">
      <c r="A287" s="13"/>
      <c r="B287" s="239"/>
      <c r="C287" s="240"/>
      <c r="D287" s="241" t="s">
        <v>272</v>
      </c>
      <c r="E287" s="242" t="s">
        <v>1</v>
      </c>
      <c r="F287" s="243" t="s">
        <v>1183</v>
      </c>
      <c r="G287" s="240"/>
      <c r="H287" s="244">
        <v>83.5</v>
      </c>
      <c r="I287" s="245"/>
      <c r="J287" s="240"/>
      <c r="K287" s="240"/>
      <c r="L287" s="246"/>
      <c r="M287" s="247"/>
      <c r="N287" s="248"/>
      <c r="O287" s="248"/>
      <c r="P287" s="248"/>
      <c r="Q287" s="248"/>
      <c r="R287" s="248"/>
      <c r="S287" s="248"/>
      <c r="T287" s="24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0" t="s">
        <v>272</v>
      </c>
      <c r="AU287" s="250" t="s">
        <v>96</v>
      </c>
      <c r="AV287" s="13" t="s">
        <v>96</v>
      </c>
      <c r="AW287" s="13" t="s">
        <v>42</v>
      </c>
      <c r="AX287" s="13" t="s">
        <v>93</v>
      </c>
      <c r="AY287" s="250" t="s">
        <v>264</v>
      </c>
    </row>
    <row r="288" s="2" customFormat="1" ht="21.75" customHeight="1">
      <c r="A288" s="40"/>
      <c r="B288" s="41"/>
      <c r="C288" s="225" t="s">
        <v>635</v>
      </c>
      <c r="D288" s="225" t="s">
        <v>266</v>
      </c>
      <c r="E288" s="226" t="s">
        <v>862</v>
      </c>
      <c r="F288" s="227" t="s">
        <v>863</v>
      </c>
      <c r="G288" s="228" t="s">
        <v>584</v>
      </c>
      <c r="H288" s="229">
        <v>1</v>
      </c>
      <c r="I288" s="230"/>
      <c r="J288" s="231">
        <f>ROUND(I288*H288,2)</f>
        <v>0</v>
      </c>
      <c r="K288" s="232"/>
      <c r="L288" s="46"/>
      <c r="M288" s="233" t="s">
        <v>1</v>
      </c>
      <c r="N288" s="234" t="s">
        <v>50</v>
      </c>
      <c r="O288" s="93"/>
      <c r="P288" s="235">
        <f>O288*H288</f>
        <v>0</v>
      </c>
      <c r="Q288" s="235">
        <v>0</v>
      </c>
      <c r="R288" s="235">
        <f>Q288*H288</f>
        <v>0</v>
      </c>
      <c r="S288" s="235">
        <v>0</v>
      </c>
      <c r="T288" s="23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7" t="s">
        <v>270</v>
      </c>
      <c r="AT288" s="237" t="s">
        <v>266</v>
      </c>
      <c r="AU288" s="237" t="s">
        <v>96</v>
      </c>
      <c r="AY288" s="18" t="s">
        <v>264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8" t="s">
        <v>93</v>
      </c>
      <c r="BK288" s="238">
        <f>ROUND(I288*H288,2)</f>
        <v>0</v>
      </c>
      <c r="BL288" s="18" t="s">
        <v>270</v>
      </c>
      <c r="BM288" s="237" t="s">
        <v>1511</v>
      </c>
    </row>
    <row r="289" s="2" customFormat="1" ht="16.5" customHeight="1">
      <c r="A289" s="40"/>
      <c r="B289" s="41"/>
      <c r="C289" s="225" t="s">
        <v>639</v>
      </c>
      <c r="D289" s="225" t="s">
        <v>266</v>
      </c>
      <c r="E289" s="226" t="s">
        <v>866</v>
      </c>
      <c r="F289" s="227" t="s">
        <v>867</v>
      </c>
      <c r="G289" s="228" t="s">
        <v>308</v>
      </c>
      <c r="H289" s="229">
        <v>76.5</v>
      </c>
      <c r="I289" s="230"/>
      <c r="J289" s="231">
        <f>ROUND(I289*H289,2)</f>
        <v>0</v>
      </c>
      <c r="K289" s="232"/>
      <c r="L289" s="46"/>
      <c r="M289" s="233" t="s">
        <v>1</v>
      </c>
      <c r="N289" s="234" t="s">
        <v>50</v>
      </c>
      <c r="O289" s="93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7" t="s">
        <v>270</v>
      </c>
      <c r="AT289" s="237" t="s">
        <v>266</v>
      </c>
      <c r="AU289" s="237" t="s">
        <v>96</v>
      </c>
      <c r="AY289" s="18" t="s">
        <v>264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8" t="s">
        <v>93</v>
      </c>
      <c r="BK289" s="238">
        <f>ROUND(I289*H289,2)</f>
        <v>0</v>
      </c>
      <c r="BL289" s="18" t="s">
        <v>270</v>
      </c>
      <c r="BM289" s="237" t="s">
        <v>1512</v>
      </c>
    </row>
    <row r="290" s="13" customFormat="1">
      <c r="A290" s="13"/>
      <c r="B290" s="239"/>
      <c r="C290" s="240"/>
      <c r="D290" s="241" t="s">
        <v>272</v>
      </c>
      <c r="E290" s="242" t="s">
        <v>1</v>
      </c>
      <c r="F290" s="243" t="s">
        <v>1019</v>
      </c>
      <c r="G290" s="240"/>
      <c r="H290" s="244">
        <v>76.5</v>
      </c>
      <c r="I290" s="245"/>
      <c r="J290" s="240"/>
      <c r="K290" s="240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272</v>
      </c>
      <c r="AU290" s="250" t="s">
        <v>96</v>
      </c>
      <c r="AV290" s="13" t="s">
        <v>96</v>
      </c>
      <c r="AW290" s="13" t="s">
        <v>42</v>
      </c>
      <c r="AX290" s="13" t="s">
        <v>93</v>
      </c>
      <c r="AY290" s="250" t="s">
        <v>264</v>
      </c>
    </row>
    <row r="291" s="12" customFormat="1" ht="22.8" customHeight="1">
      <c r="A291" s="12"/>
      <c r="B291" s="209"/>
      <c r="C291" s="210"/>
      <c r="D291" s="211" t="s">
        <v>84</v>
      </c>
      <c r="E291" s="223" t="s">
        <v>327</v>
      </c>
      <c r="F291" s="223" t="s">
        <v>869</v>
      </c>
      <c r="G291" s="210"/>
      <c r="H291" s="210"/>
      <c r="I291" s="213"/>
      <c r="J291" s="224">
        <f>BK291</f>
        <v>0</v>
      </c>
      <c r="K291" s="210"/>
      <c r="L291" s="215"/>
      <c r="M291" s="216"/>
      <c r="N291" s="217"/>
      <c r="O291" s="217"/>
      <c r="P291" s="218">
        <f>P292+SUM(P293:P302)</f>
        <v>0</v>
      </c>
      <c r="Q291" s="217"/>
      <c r="R291" s="218">
        <f>R292+SUM(R293:R302)</f>
        <v>0.3043768</v>
      </c>
      <c r="S291" s="217"/>
      <c r="T291" s="219">
        <f>T292+SUM(T293:T302)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0" t="s">
        <v>93</v>
      </c>
      <c r="AT291" s="221" t="s">
        <v>84</v>
      </c>
      <c r="AU291" s="221" t="s">
        <v>93</v>
      </c>
      <c r="AY291" s="220" t="s">
        <v>264</v>
      </c>
      <c r="BK291" s="222">
        <f>BK292+SUM(BK293:BK302)</f>
        <v>0</v>
      </c>
    </row>
    <row r="292" s="2" customFormat="1" ht="24.15" customHeight="1">
      <c r="A292" s="40"/>
      <c r="B292" s="41"/>
      <c r="C292" s="225" t="s">
        <v>643</v>
      </c>
      <c r="D292" s="225" t="s">
        <v>266</v>
      </c>
      <c r="E292" s="226" t="s">
        <v>875</v>
      </c>
      <c r="F292" s="227" t="s">
        <v>876</v>
      </c>
      <c r="G292" s="228" t="s">
        <v>308</v>
      </c>
      <c r="H292" s="229">
        <v>1.8</v>
      </c>
      <c r="I292" s="230"/>
      <c r="J292" s="231">
        <f>ROUND(I292*H292,2)</f>
        <v>0</v>
      </c>
      <c r="K292" s="232"/>
      <c r="L292" s="46"/>
      <c r="M292" s="233" t="s">
        <v>1</v>
      </c>
      <c r="N292" s="234" t="s">
        <v>50</v>
      </c>
      <c r="O292" s="93"/>
      <c r="P292" s="235">
        <f>O292*H292</f>
        <v>0</v>
      </c>
      <c r="Q292" s="235">
        <v>0.16849</v>
      </c>
      <c r="R292" s="235">
        <f>Q292*H292</f>
        <v>0.303282</v>
      </c>
      <c r="S292" s="235">
        <v>0</v>
      </c>
      <c r="T292" s="23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7" t="s">
        <v>270</v>
      </c>
      <c r="AT292" s="237" t="s">
        <v>266</v>
      </c>
      <c r="AU292" s="237" t="s">
        <v>96</v>
      </c>
      <c r="AY292" s="18" t="s">
        <v>264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8" t="s">
        <v>93</v>
      </c>
      <c r="BK292" s="238">
        <f>ROUND(I292*H292,2)</f>
        <v>0</v>
      </c>
      <c r="BL292" s="18" t="s">
        <v>270</v>
      </c>
      <c r="BM292" s="237" t="s">
        <v>1513</v>
      </c>
    </row>
    <row r="293" s="13" customFormat="1">
      <c r="A293" s="13"/>
      <c r="B293" s="239"/>
      <c r="C293" s="240"/>
      <c r="D293" s="241" t="s">
        <v>272</v>
      </c>
      <c r="E293" s="242" t="s">
        <v>1</v>
      </c>
      <c r="F293" s="243" t="s">
        <v>165</v>
      </c>
      <c r="G293" s="240"/>
      <c r="H293" s="244">
        <v>1.8</v>
      </c>
      <c r="I293" s="245"/>
      <c r="J293" s="240"/>
      <c r="K293" s="240"/>
      <c r="L293" s="246"/>
      <c r="M293" s="247"/>
      <c r="N293" s="248"/>
      <c r="O293" s="248"/>
      <c r="P293" s="248"/>
      <c r="Q293" s="248"/>
      <c r="R293" s="248"/>
      <c r="S293" s="248"/>
      <c r="T293" s="24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0" t="s">
        <v>272</v>
      </c>
      <c r="AU293" s="250" t="s">
        <v>96</v>
      </c>
      <c r="AV293" s="13" t="s">
        <v>96</v>
      </c>
      <c r="AW293" s="13" t="s">
        <v>42</v>
      </c>
      <c r="AX293" s="13" t="s">
        <v>93</v>
      </c>
      <c r="AY293" s="250" t="s">
        <v>264</v>
      </c>
    </row>
    <row r="294" s="2" customFormat="1" ht="24.15" customHeight="1">
      <c r="A294" s="40"/>
      <c r="B294" s="41"/>
      <c r="C294" s="225" t="s">
        <v>647</v>
      </c>
      <c r="D294" s="225" t="s">
        <v>266</v>
      </c>
      <c r="E294" s="226" t="s">
        <v>879</v>
      </c>
      <c r="F294" s="227" t="s">
        <v>880</v>
      </c>
      <c r="G294" s="228" t="s">
        <v>308</v>
      </c>
      <c r="H294" s="229">
        <v>6.4400000000000004</v>
      </c>
      <c r="I294" s="230"/>
      <c r="J294" s="231">
        <f>ROUND(I294*H294,2)</f>
        <v>0</v>
      </c>
      <c r="K294" s="232"/>
      <c r="L294" s="46"/>
      <c r="M294" s="233" t="s">
        <v>1</v>
      </c>
      <c r="N294" s="234" t="s">
        <v>50</v>
      </c>
      <c r="O294" s="93"/>
      <c r="P294" s="235">
        <f>O294*H294</f>
        <v>0</v>
      </c>
      <c r="Q294" s="235">
        <v>0.00017000000000000001</v>
      </c>
      <c r="R294" s="235">
        <f>Q294*H294</f>
        <v>0.0010948000000000002</v>
      </c>
      <c r="S294" s="235">
        <v>0</v>
      </c>
      <c r="T294" s="23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7" t="s">
        <v>270</v>
      </c>
      <c r="AT294" s="237" t="s">
        <v>266</v>
      </c>
      <c r="AU294" s="237" t="s">
        <v>96</v>
      </c>
      <c r="AY294" s="18" t="s">
        <v>264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8" t="s">
        <v>93</v>
      </c>
      <c r="BK294" s="238">
        <f>ROUND(I294*H294,2)</f>
        <v>0</v>
      </c>
      <c r="BL294" s="18" t="s">
        <v>270</v>
      </c>
      <c r="BM294" s="237" t="s">
        <v>1514</v>
      </c>
    </row>
    <row r="295" s="13" customFormat="1">
      <c r="A295" s="13"/>
      <c r="B295" s="239"/>
      <c r="C295" s="240"/>
      <c r="D295" s="241" t="s">
        <v>272</v>
      </c>
      <c r="E295" s="242" t="s">
        <v>202</v>
      </c>
      <c r="F295" s="243" t="s">
        <v>1515</v>
      </c>
      <c r="G295" s="240"/>
      <c r="H295" s="244">
        <v>6.4400000000000004</v>
      </c>
      <c r="I295" s="245"/>
      <c r="J295" s="240"/>
      <c r="K295" s="240"/>
      <c r="L295" s="246"/>
      <c r="M295" s="247"/>
      <c r="N295" s="248"/>
      <c r="O295" s="248"/>
      <c r="P295" s="248"/>
      <c r="Q295" s="248"/>
      <c r="R295" s="248"/>
      <c r="S295" s="248"/>
      <c r="T295" s="24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0" t="s">
        <v>272</v>
      </c>
      <c r="AU295" s="250" t="s">
        <v>96</v>
      </c>
      <c r="AV295" s="13" t="s">
        <v>96</v>
      </c>
      <c r="AW295" s="13" t="s">
        <v>42</v>
      </c>
      <c r="AX295" s="13" t="s">
        <v>93</v>
      </c>
      <c r="AY295" s="250" t="s">
        <v>264</v>
      </c>
    </row>
    <row r="296" s="2" customFormat="1" ht="16.5" customHeight="1">
      <c r="A296" s="40"/>
      <c r="B296" s="41"/>
      <c r="C296" s="225" t="s">
        <v>651</v>
      </c>
      <c r="D296" s="225" t="s">
        <v>266</v>
      </c>
      <c r="E296" s="226" t="s">
        <v>884</v>
      </c>
      <c r="F296" s="227" t="s">
        <v>885</v>
      </c>
      <c r="G296" s="228" t="s">
        <v>308</v>
      </c>
      <c r="H296" s="229">
        <v>6.4400000000000004</v>
      </c>
      <c r="I296" s="230"/>
      <c r="J296" s="231">
        <f>ROUND(I296*H296,2)</f>
        <v>0</v>
      </c>
      <c r="K296" s="232"/>
      <c r="L296" s="46"/>
      <c r="M296" s="233" t="s">
        <v>1</v>
      </c>
      <c r="N296" s="234" t="s">
        <v>50</v>
      </c>
      <c r="O296" s="93"/>
      <c r="P296" s="235">
        <f>O296*H296</f>
        <v>0</v>
      </c>
      <c r="Q296" s="235">
        <v>0</v>
      </c>
      <c r="R296" s="235">
        <f>Q296*H296</f>
        <v>0</v>
      </c>
      <c r="S296" s="235">
        <v>0</v>
      </c>
      <c r="T296" s="23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7" t="s">
        <v>270</v>
      </c>
      <c r="AT296" s="237" t="s">
        <v>266</v>
      </c>
      <c r="AU296" s="237" t="s">
        <v>96</v>
      </c>
      <c r="AY296" s="18" t="s">
        <v>264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8" t="s">
        <v>93</v>
      </c>
      <c r="BK296" s="238">
        <f>ROUND(I296*H296,2)</f>
        <v>0</v>
      </c>
      <c r="BL296" s="18" t="s">
        <v>270</v>
      </c>
      <c r="BM296" s="237" t="s">
        <v>1516</v>
      </c>
    </row>
    <row r="297" s="13" customFormat="1">
      <c r="A297" s="13"/>
      <c r="B297" s="239"/>
      <c r="C297" s="240"/>
      <c r="D297" s="241" t="s">
        <v>272</v>
      </c>
      <c r="E297" s="242" t="s">
        <v>1</v>
      </c>
      <c r="F297" s="243" t="s">
        <v>202</v>
      </c>
      <c r="G297" s="240"/>
      <c r="H297" s="244">
        <v>6.4400000000000004</v>
      </c>
      <c r="I297" s="245"/>
      <c r="J297" s="240"/>
      <c r="K297" s="240"/>
      <c r="L297" s="246"/>
      <c r="M297" s="247"/>
      <c r="N297" s="248"/>
      <c r="O297" s="248"/>
      <c r="P297" s="248"/>
      <c r="Q297" s="248"/>
      <c r="R297" s="248"/>
      <c r="S297" s="248"/>
      <c r="T297" s="24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0" t="s">
        <v>272</v>
      </c>
      <c r="AU297" s="250" t="s">
        <v>96</v>
      </c>
      <c r="AV297" s="13" t="s">
        <v>96</v>
      </c>
      <c r="AW297" s="13" t="s">
        <v>42</v>
      </c>
      <c r="AX297" s="13" t="s">
        <v>93</v>
      </c>
      <c r="AY297" s="250" t="s">
        <v>264</v>
      </c>
    </row>
    <row r="298" s="2" customFormat="1" ht="21.75" customHeight="1">
      <c r="A298" s="40"/>
      <c r="B298" s="41"/>
      <c r="C298" s="225" t="s">
        <v>656</v>
      </c>
      <c r="D298" s="225" t="s">
        <v>266</v>
      </c>
      <c r="E298" s="226" t="s">
        <v>908</v>
      </c>
      <c r="F298" s="227" t="s">
        <v>909</v>
      </c>
      <c r="G298" s="228" t="s">
        <v>308</v>
      </c>
      <c r="H298" s="229">
        <v>1.8</v>
      </c>
      <c r="I298" s="230"/>
      <c r="J298" s="231">
        <f>ROUND(I298*H298,2)</f>
        <v>0</v>
      </c>
      <c r="K298" s="232"/>
      <c r="L298" s="46"/>
      <c r="M298" s="233" t="s">
        <v>1</v>
      </c>
      <c r="N298" s="234" t="s">
        <v>50</v>
      </c>
      <c r="O298" s="93"/>
      <c r="P298" s="235">
        <f>O298*H298</f>
        <v>0</v>
      </c>
      <c r="Q298" s="235">
        <v>0</v>
      </c>
      <c r="R298" s="235">
        <f>Q298*H298</f>
        <v>0</v>
      </c>
      <c r="S298" s="235">
        <v>0</v>
      </c>
      <c r="T298" s="23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7" t="s">
        <v>270</v>
      </c>
      <c r="AT298" s="237" t="s">
        <v>266</v>
      </c>
      <c r="AU298" s="237" t="s">
        <v>96</v>
      </c>
      <c r="AY298" s="18" t="s">
        <v>264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8" t="s">
        <v>93</v>
      </c>
      <c r="BK298" s="238">
        <f>ROUND(I298*H298,2)</f>
        <v>0</v>
      </c>
      <c r="BL298" s="18" t="s">
        <v>270</v>
      </c>
      <c r="BM298" s="237" t="s">
        <v>1517</v>
      </c>
    </row>
    <row r="299" s="13" customFormat="1">
      <c r="A299" s="13"/>
      <c r="B299" s="239"/>
      <c r="C299" s="240"/>
      <c r="D299" s="241" t="s">
        <v>272</v>
      </c>
      <c r="E299" s="242" t="s">
        <v>1</v>
      </c>
      <c r="F299" s="243" t="s">
        <v>165</v>
      </c>
      <c r="G299" s="240"/>
      <c r="H299" s="244">
        <v>1.8</v>
      </c>
      <c r="I299" s="245"/>
      <c r="J299" s="240"/>
      <c r="K299" s="240"/>
      <c r="L299" s="246"/>
      <c r="M299" s="247"/>
      <c r="N299" s="248"/>
      <c r="O299" s="248"/>
      <c r="P299" s="248"/>
      <c r="Q299" s="248"/>
      <c r="R299" s="248"/>
      <c r="S299" s="248"/>
      <c r="T299" s="24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0" t="s">
        <v>272</v>
      </c>
      <c r="AU299" s="250" t="s">
        <v>96</v>
      </c>
      <c r="AV299" s="13" t="s">
        <v>96</v>
      </c>
      <c r="AW299" s="13" t="s">
        <v>42</v>
      </c>
      <c r="AX299" s="13" t="s">
        <v>93</v>
      </c>
      <c r="AY299" s="250" t="s">
        <v>264</v>
      </c>
    </row>
    <row r="300" s="2" customFormat="1" ht="24.15" customHeight="1">
      <c r="A300" s="40"/>
      <c r="B300" s="41"/>
      <c r="C300" s="225" t="s">
        <v>660</v>
      </c>
      <c r="D300" s="225" t="s">
        <v>266</v>
      </c>
      <c r="E300" s="226" t="s">
        <v>1518</v>
      </c>
      <c r="F300" s="227" t="s">
        <v>1519</v>
      </c>
      <c r="G300" s="228" t="s">
        <v>269</v>
      </c>
      <c r="H300" s="229">
        <v>3.0419999999999998</v>
      </c>
      <c r="I300" s="230"/>
      <c r="J300" s="231">
        <f>ROUND(I300*H300,2)</f>
        <v>0</v>
      </c>
      <c r="K300" s="232"/>
      <c r="L300" s="46"/>
      <c r="M300" s="233" t="s">
        <v>1</v>
      </c>
      <c r="N300" s="234" t="s">
        <v>50</v>
      </c>
      <c r="O300" s="93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7" t="s">
        <v>270</v>
      </c>
      <c r="AT300" s="237" t="s">
        <v>266</v>
      </c>
      <c r="AU300" s="237" t="s">
        <v>96</v>
      </c>
      <c r="AY300" s="18" t="s">
        <v>264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8" t="s">
        <v>93</v>
      </c>
      <c r="BK300" s="238">
        <f>ROUND(I300*H300,2)</f>
        <v>0</v>
      </c>
      <c r="BL300" s="18" t="s">
        <v>270</v>
      </c>
      <c r="BM300" s="237" t="s">
        <v>1520</v>
      </c>
    </row>
    <row r="301" s="13" customFormat="1">
      <c r="A301" s="13"/>
      <c r="B301" s="239"/>
      <c r="C301" s="240"/>
      <c r="D301" s="241" t="s">
        <v>272</v>
      </c>
      <c r="E301" s="242" t="s">
        <v>1</v>
      </c>
      <c r="F301" s="243" t="s">
        <v>1068</v>
      </c>
      <c r="G301" s="240"/>
      <c r="H301" s="244">
        <v>3.0419999999999998</v>
      </c>
      <c r="I301" s="245"/>
      <c r="J301" s="240"/>
      <c r="K301" s="240"/>
      <c r="L301" s="246"/>
      <c r="M301" s="247"/>
      <c r="N301" s="248"/>
      <c r="O301" s="248"/>
      <c r="P301" s="248"/>
      <c r="Q301" s="248"/>
      <c r="R301" s="248"/>
      <c r="S301" s="248"/>
      <c r="T301" s="24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0" t="s">
        <v>272</v>
      </c>
      <c r="AU301" s="250" t="s">
        <v>96</v>
      </c>
      <c r="AV301" s="13" t="s">
        <v>96</v>
      </c>
      <c r="AW301" s="13" t="s">
        <v>42</v>
      </c>
      <c r="AX301" s="13" t="s">
        <v>93</v>
      </c>
      <c r="AY301" s="250" t="s">
        <v>264</v>
      </c>
    </row>
    <row r="302" s="12" customFormat="1" ht="20.88" customHeight="1">
      <c r="A302" s="12"/>
      <c r="B302" s="209"/>
      <c r="C302" s="210"/>
      <c r="D302" s="211" t="s">
        <v>84</v>
      </c>
      <c r="E302" s="223" t="s">
        <v>915</v>
      </c>
      <c r="F302" s="223" t="s">
        <v>916</v>
      </c>
      <c r="G302" s="210"/>
      <c r="H302" s="210"/>
      <c r="I302" s="213"/>
      <c r="J302" s="224">
        <f>BK302</f>
        <v>0</v>
      </c>
      <c r="K302" s="210"/>
      <c r="L302" s="215"/>
      <c r="M302" s="216"/>
      <c r="N302" s="217"/>
      <c r="O302" s="217"/>
      <c r="P302" s="218">
        <f>SUM(P303:P312)</f>
        <v>0</v>
      </c>
      <c r="Q302" s="217"/>
      <c r="R302" s="218">
        <f>SUM(R303:R312)</f>
        <v>0</v>
      </c>
      <c r="S302" s="217"/>
      <c r="T302" s="219">
        <f>SUM(T303:T312)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0" t="s">
        <v>93</v>
      </c>
      <c r="AT302" s="221" t="s">
        <v>84</v>
      </c>
      <c r="AU302" s="221" t="s">
        <v>96</v>
      </c>
      <c r="AY302" s="220" t="s">
        <v>264</v>
      </c>
      <c r="BK302" s="222">
        <f>SUM(BK303:BK312)</f>
        <v>0</v>
      </c>
    </row>
    <row r="303" s="2" customFormat="1" ht="21.75" customHeight="1">
      <c r="A303" s="40"/>
      <c r="B303" s="41"/>
      <c r="C303" s="225" t="s">
        <v>664</v>
      </c>
      <c r="D303" s="225" t="s">
        <v>266</v>
      </c>
      <c r="E303" s="226" t="s">
        <v>918</v>
      </c>
      <c r="F303" s="227" t="s">
        <v>919</v>
      </c>
      <c r="G303" s="228" t="s">
        <v>584</v>
      </c>
      <c r="H303" s="229">
        <v>1</v>
      </c>
      <c r="I303" s="230"/>
      <c r="J303" s="231">
        <f>ROUND(I303*H303,2)</f>
        <v>0</v>
      </c>
      <c r="K303" s="232"/>
      <c r="L303" s="46"/>
      <c r="M303" s="233" t="s">
        <v>1</v>
      </c>
      <c r="N303" s="234" t="s">
        <v>50</v>
      </c>
      <c r="O303" s="93"/>
      <c r="P303" s="235">
        <f>O303*H303</f>
        <v>0</v>
      </c>
      <c r="Q303" s="235">
        <v>0</v>
      </c>
      <c r="R303" s="235">
        <f>Q303*H303</f>
        <v>0</v>
      </c>
      <c r="S303" s="235">
        <v>0</v>
      </c>
      <c r="T303" s="23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7" t="s">
        <v>270</v>
      </c>
      <c r="AT303" s="237" t="s">
        <v>266</v>
      </c>
      <c r="AU303" s="237" t="s">
        <v>282</v>
      </c>
      <c r="AY303" s="18" t="s">
        <v>264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8" t="s">
        <v>93</v>
      </c>
      <c r="BK303" s="238">
        <f>ROUND(I303*H303,2)</f>
        <v>0</v>
      </c>
      <c r="BL303" s="18" t="s">
        <v>270</v>
      </c>
      <c r="BM303" s="237" t="s">
        <v>1521</v>
      </c>
    </row>
    <row r="304" s="2" customFormat="1" ht="24.15" customHeight="1">
      <c r="A304" s="40"/>
      <c r="B304" s="41"/>
      <c r="C304" s="225" t="s">
        <v>668</v>
      </c>
      <c r="D304" s="225" t="s">
        <v>266</v>
      </c>
      <c r="E304" s="226" t="s">
        <v>922</v>
      </c>
      <c r="F304" s="227" t="s">
        <v>923</v>
      </c>
      <c r="G304" s="228" t="s">
        <v>584</v>
      </c>
      <c r="H304" s="229">
        <v>1</v>
      </c>
      <c r="I304" s="230"/>
      <c r="J304" s="231">
        <f>ROUND(I304*H304,2)</f>
        <v>0</v>
      </c>
      <c r="K304" s="232"/>
      <c r="L304" s="46"/>
      <c r="M304" s="233" t="s">
        <v>1</v>
      </c>
      <c r="N304" s="234" t="s">
        <v>50</v>
      </c>
      <c r="O304" s="93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7" t="s">
        <v>270</v>
      </c>
      <c r="AT304" s="237" t="s">
        <v>266</v>
      </c>
      <c r="AU304" s="237" t="s">
        <v>282</v>
      </c>
      <c r="AY304" s="18" t="s">
        <v>264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8" t="s">
        <v>93</v>
      </c>
      <c r="BK304" s="238">
        <f>ROUND(I304*H304,2)</f>
        <v>0</v>
      </c>
      <c r="BL304" s="18" t="s">
        <v>270</v>
      </c>
      <c r="BM304" s="237" t="s">
        <v>1522</v>
      </c>
    </row>
    <row r="305" s="2" customFormat="1" ht="24.15" customHeight="1">
      <c r="A305" s="40"/>
      <c r="B305" s="41"/>
      <c r="C305" s="225" t="s">
        <v>672</v>
      </c>
      <c r="D305" s="225" t="s">
        <v>266</v>
      </c>
      <c r="E305" s="226" t="s">
        <v>926</v>
      </c>
      <c r="F305" s="227" t="s">
        <v>927</v>
      </c>
      <c r="G305" s="228" t="s">
        <v>584</v>
      </c>
      <c r="H305" s="229">
        <v>1</v>
      </c>
      <c r="I305" s="230"/>
      <c r="J305" s="231">
        <f>ROUND(I305*H305,2)</f>
        <v>0</v>
      </c>
      <c r="K305" s="232"/>
      <c r="L305" s="46"/>
      <c r="M305" s="233" t="s">
        <v>1</v>
      </c>
      <c r="N305" s="234" t="s">
        <v>50</v>
      </c>
      <c r="O305" s="93"/>
      <c r="P305" s="235">
        <f>O305*H305</f>
        <v>0</v>
      </c>
      <c r="Q305" s="235">
        <v>0</v>
      </c>
      <c r="R305" s="235">
        <f>Q305*H305</f>
        <v>0</v>
      </c>
      <c r="S305" s="235">
        <v>0</v>
      </c>
      <c r="T305" s="23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7" t="s">
        <v>270</v>
      </c>
      <c r="AT305" s="237" t="s">
        <v>266</v>
      </c>
      <c r="AU305" s="237" t="s">
        <v>282</v>
      </c>
      <c r="AY305" s="18" t="s">
        <v>264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8" t="s">
        <v>93</v>
      </c>
      <c r="BK305" s="238">
        <f>ROUND(I305*H305,2)</f>
        <v>0</v>
      </c>
      <c r="BL305" s="18" t="s">
        <v>270</v>
      </c>
      <c r="BM305" s="237" t="s">
        <v>1523</v>
      </c>
    </row>
    <row r="306" s="2" customFormat="1" ht="24.15" customHeight="1">
      <c r="A306" s="40"/>
      <c r="B306" s="41"/>
      <c r="C306" s="225" t="s">
        <v>676</v>
      </c>
      <c r="D306" s="225" t="s">
        <v>266</v>
      </c>
      <c r="E306" s="226" t="s">
        <v>930</v>
      </c>
      <c r="F306" s="227" t="s">
        <v>931</v>
      </c>
      <c r="G306" s="228" t="s">
        <v>584</v>
      </c>
      <c r="H306" s="229">
        <v>1</v>
      </c>
      <c r="I306" s="230"/>
      <c r="J306" s="231">
        <f>ROUND(I306*H306,2)</f>
        <v>0</v>
      </c>
      <c r="K306" s="232"/>
      <c r="L306" s="46"/>
      <c r="M306" s="233" t="s">
        <v>1</v>
      </c>
      <c r="N306" s="234" t="s">
        <v>50</v>
      </c>
      <c r="O306" s="93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7" t="s">
        <v>270</v>
      </c>
      <c r="AT306" s="237" t="s">
        <v>266</v>
      </c>
      <c r="AU306" s="237" t="s">
        <v>282</v>
      </c>
      <c r="AY306" s="18" t="s">
        <v>264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8" t="s">
        <v>93</v>
      </c>
      <c r="BK306" s="238">
        <f>ROUND(I306*H306,2)</f>
        <v>0</v>
      </c>
      <c r="BL306" s="18" t="s">
        <v>270</v>
      </c>
      <c r="BM306" s="237" t="s">
        <v>1524</v>
      </c>
    </row>
    <row r="307" s="2" customFormat="1" ht="24.15" customHeight="1">
      <c r="A307" s="40"/>
      <c r="B307" s="41"/>
      <c r="C307" s="225" t="s">
        <v>680</v>
      </c>
      <c r="D307" s="225" t="s">
        <v>266</v>
      </c>
      <c r="E307" s="226" t="s">
        <v>934</v>
      </c>
      <c r="F307" s="227" t="s">
        <v>935</v>
      </c>
      <c r="G307" s="228" t="s">
        <v>584</v>
      </c>
      <c r="H307" s="229">
        <v>1</v>
      </c>
      <c r="I307" s="230"/>
      <c r="J307" s="231">
        <f>ROUND(I307*H307,2)</f>
        <v>0</v>
      </c>
      <c r="K307" s="232"/>
      <c r="L307" s="46"/>
      <c r="M307" s="233" t="s">
        <v>1</v>
      </c>
      <c r="N307" s="234" t="s">
        <v>50</v>
      </c>
      <c r="O307" s="93"/>
      <c r="P307" s="235">
        <f>O307*H307</f>
        <v>0</v>
      </c>
      <c r="Q307" s="235">
        <v>0</v>
      </c>
      <c r="R307" s="235">
        <f>Q307*H307</f>
        <v>0</v>
      </c>
      <c r="S307" s="235">
        <v>0</v>
      </c>
      <c r="T307" s="23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7" t="s">
        <v>270</v>
      </c>
      <c r="AT307" s="237" t="s">
        <v>266</v>
      </c>
      <c r="AU307" s="237" t="s">
        <v>282</v>
      </c>
      <c r="AY307" s="18" t="s">
        <v>264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8" t="s">
        <v>93</v>
      </c>
      <c r="BK307" s="238">
        <f>ROUND(I307*H307,2)</f>
        <v>0</v>
      </c>
      <c r="BL307" s="18" t="s">
        <v>270</v>
      </c>
      <c r="BM307" s="237" t="s">
        <v>1525</v>
      </c>
    </row>
    <row r="308" s="2" customFormat="1" ht="24.15" customHeight="1">
      <c r="A308" s="40"/>
      <c r="B308" s="41"/>
      <c r="C308" s="225" t="s">
        <v>684</v>
      </c>
      <c r="D308" s="225" t="s">
        <v>266</v>
      </c>
      <c r="E308" s="226" t="s">
        <v>938</v>
      </c>
      <c r="F308" s="227" t="s">
        <v>939</v>
      </c>
      <c r="G308" s="228" t="s">
        <v>584</v>
      </c>
      <c r="H308" s="229">
        <v>1.6699999999999999</v>
      </c>
      <c r="I308" s="230"/>
      <c r="J308" s="231">
        <f>ROUND(I308*H308,2)</f>
        <v>0</v>
      </c>
      <c r="K308" s="232"/>
      <c r="L308" s="46"/>
      <c r="M308" s="233" t="s">
        <v>1</v>
      </c>
      <c r="N308" s="234" t="s">
        <v>50</v>
      </c>
      <c r="O308" s="93"/>
      <c r="P308" s="235">
        <f>O308*H308</f>
        <v>0</v>
      </c>
      <c r="Q308" s="235">
        <v>0</v>
      </c>
      <c r="R308" s="235">
        <f>Q308*H308</f>
        <v>0</v>
      </c>
      <c r="S308" s="235">
        <v>0</v>
      </c>
      <c r="T308" s="23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7" t="s">
        <v>270</v>
      </c>
      <c r="AT308" s="237" t="s">
        <v>266</v>
      </c>
      <c r="AU308" s="237" t="s">
        <v>282</v>
      </c>
      <c r="AY308" s="18" t="s">
        <v>264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8" t="s">
        <v>93</v>
      </c>
      <c r="BK308" s="238">
        <f>ROUND(I308*H308,2)</f>
        <v>0</v>
      </c>
      <c r="BL308" s="18" t="s">
        <v>270</v>
      </c>
      <c r="BM308" s="237" t="s">
        <v>1526</v>
      </c>
    </row>
    <row r="309" s="13" customFormat="1">
      <c r="A309" s="13"/>
      <c r="B309" s="239"/>
      <c r="C309" s="240"/>
      <c r="D309" s="241" t="s">
        <v>272</v>
      </c>
      <c r="E309" s="242" t="s">
        <v>1</v>
      </c>
      <c r="F309" s="243" t="s">
        <v>1204</v>
      </c>
      <c r="G309" s="240"/>
      <c r="H309" s="244">
        <v>1.6699999999999999</v>
      </c>
      <c r="I309" s="245"/>
      <c r="J309" s="240"/>
      <c r="K309" s="240"/>
      <c r="L309" s="246"/>
      <c r="M309" s="247"/>
      <c r="N309" s="248"/>
      <c r="O309" s="248"/>
      <c r="P309" s="248"/>
      <c r="Q309" s="248"/>
      <c r="R309" s="248"/>
      <c r="S309" s="248"/>
      <c r="T309" s="24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0" t="s">
        <v>272</v>
      </c>
      <c r="AU309" s="250" t="s">
        <v>282</v>
      </c>
      <c r="AV309" s="13" t="s">
        <v>96</v>
      </c>
      <c r="AW309" s="13" t="s">
        <v>42</v>
      </c>
      <c r="AX309" s="13" t="s">
        <v>93</v>
      </c>
      <c r="AY309" s="250" t="s">
        <v>264</v>
      </c>
    </row>
    <row r="310" s="2" customFormat="1" ht="24.15" customHeight="1">
      <c r="A310" s="40"/>
      <c r="B310" s="41"/>
      <c r="C310" s="225" t="s">
        <v>688</v>
      </c>
      <c r="D310" s="225" t="s">
        <v>266</v>
      </c>
      <c r="E310" s="226" t="s">
        <v>943</v>
      </c>
      <c r="F310" s="227" t="s">
        <v>944</v>
      </c>
      <c r="G310" s="228" t="s">
        <v>584</v>
      </c>
      <c r="H310" s="229">
        <v>1</v>
      </c>
      <c r="I310" s="230"/>
      <c r="J310" s="231">
        <f>ROUND(I310*H310,2)</f>
        <v>0</v>
      </c>
      <c r="K310" s="232"/>
      <c r="L310" s="46"/>
      <c r="M310" s="233" t="s">
        <v>1</v>
      </c>
      <c r="N310" s="234" t="s">
        <v>50</v>
      </c>
      <c r="O310" s="93"/>
      <c r="P310" s="235">
        <f>O310*H310</f>
        <v>0</v>
      </c>
      <c r="Q310" s="235">
        <v>0</v>
      </c>
      <c r="R310" s="235">
        <f>Q310*H310</f>
        <v>0</v>
      </c>
      <c r="S310" s="235">
        <v>0</v>
      </c>
      <c r="T310" s="23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7" t="s">
        <v>270</v>
      </c>
      <c r="AT310" s="237" t="s">
        <v>266</v>
      </c>
      <c r="AU310" s="237" t="s">
        <v>282</v>
      </c>
      <c r="AY310" s="18" t="s">
        <v>264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8" t="s">
        <v>93</v>
      </c>
      <c r="BK310" s="238">
        <f>ROUND(I310*H310,2)</f>
        <v>0</v>
      </c>
      <c r="BL310" s="18" t="s">
        <v>270</v>
      </c>
      <c r="BM310" s="237" t="s">
        <v>1527</v>
      </c>
    </row>
    <row r="311" s="13" customFormat="1">
      <c r="A311" s="13"/>
      <c r="B311" s="239"/>
      <c r="C311" s="240"/>
      <c r="D311" s="241" t="s">
        <v>272</v>
      </c>
      <c r="E311" s="242" t="s">
        <v>1</v>
      </c>
      <c r="F311" s="243" t="s">
        <v>1528</v>
      </c>
      <c r="G311" s="240"/>
      <c r="H311" s="244">
        <v>1</v>
      </c>
      <c r="I311" s="245"/>
      <c r="J311" s="240"/>
      <c r="K311" s="240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272</v>
      </c>
      <c r="AU311" s="250" t="s">
        <v>282</v>
      </c>
      <c r="AV311" s="13" t="s">
        <v>96</v>
      </c>
      <c r="AW311" s="13" t="s">
        <v>42</v>
      </c>
      <c r="AX311" s="13" t="s">
        <v>93</v>
      </c>
      <c r="AY311" s="250" t="s">
        <v>264</v>
      </c>
    </row>
    <row r="312" s="2" customFormat="1" ht="24.15" customHeight="1">
      <c r="A312" s="40"/>
      <c r="B312" s="41"/>
      <c r="C312" s="225" t="s">
        <v>692</v>
      </c>
      <c r="D312" s="225" t="s">
        <v>266</v>
      </c>
      <c r="E312" s="226" t="s">
        <v>948</v>
      </c>
      <c r="F312" s="227" t="s">
        <v>949</v>
      </c>
      <c r="G312" s="228" t="s">
        <v>584</v>
      </c>
      <c r="H312" s="229">
        <v>1</v>
      </c>
      <c r="I312" s="230"/>
      <c r="J312" s="231">
        <f>ROUND(I312*H312,2)</f>
        <v>0</v>
      </c>
      <c r="K312" s="232"/>
      <c r="L312" s="46"/>
      <c r="M312" s="233" t="s">
        <v>1</v>
      </c>
      <c r="N312" s="234" t="s">
        <v>50</v>
      </c>
      <c r="O312" s="93"/>
      <c r="P312" s="235">
        <f>O312*H312</f>
        <v>0</v>
      </c>
      <c r="Q312" s="235">
        <v>0</v>
      </c>
      <c r="R312" s="235">
        <f>Q312*H312</f>
        <v>0</v>
      </c>
      <c r="S312" s="235">
        <v>0</v>
      </c>
      <c r="T312" s="23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7" t="s">
        <v>270</v>
      </c>
      <c r="AT312" s="237" t="s">
        <v>266</v>
      </c>
      <c r="AU312" s="237" t="s">
        <v>282</v>
      </c>
      <c r="AY312" s="18" t="s">
        <v>264</v>
      </c>
      <c r="BE312" s="238">
        <f>IF(N312="základní",J312,0)</f>
        <v>0</v>
      </c>
      <c r="BF312" s="238">
        <f>IF(N312="snížená",J312,0)</f>
        <v>0</v>
      </c>
      <c r="BG312" s="238">
        <f>IF(N312="zákl. přenesená",J312,0)</f>
        <v>0</v>
      </c>
      <c r="BH312" s="238">
        <f>IF(N312="sníž. přenesená",J312,0)</f>
        <v>0</v>
      </c>
      <c r="BI312" s="238">
        <f>IF(N312="nulová",J312,0)</f>
        <v>0</v>
      </c>
      <c r="BJ312" s="18" t="s">
        <v>93</v>
      </c>
      <c r="BK312" s="238">
        <f>ROUND(I312*H312,2)</f>
        <v>0</v>
      </c>
      <c r="BL312" s="18" t="s">
        <v>270</v>
      </c>
      <c r="BM312" s="237" t="s">
        <v>1529</v>
      </c>
    </row>
    <row r="313" s="12" customFormat="1" ht="22.8" customHeight="1">
      <c r="A313" s="12"/>
      <c r="B313" s="209"/>
      <c r="C313" s="210"/>
      <c r="D313" s="211" t="s">
        <v>84</v>
      </c>
      <c r="E313" s="223" t="s">
        <v>951</v>
      </c>
      <c r="F313" s="223" t="s">
        <v>952</v>
      </c>
      <c r="G313" s="210"/>
      <c r="H313" s="210"/>
      <c r="I313" s="213"/>
      <c r="J313" s="224">
        <f>BK313</f>
        <v>0</v>
      </c>
      <c r="K313" s="210"/>
      <c r="L313" s="215"/>
      <c r="M313" s="216"/>
      <c r="N313" s="217"/>
      <c r="O313" s="217"/>
      <c r="P313" s="218">
        <f>SUM(P314:P326)</f>
        <v>0</v>
      </c>
      <c r="Q313" s="217"/>
      <c r="R313" s="218">
        <f>SUM(R314:R326)</f>
        <v>0</v>
      </c>
      <c r="S313" s="217"/>
      <c r="T313" s="219">
        <f>SUM(T314:T326)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0" t="s">
        <v>93</v>
      </c>
      <c r="AT313" s="221" t="s">
        <v>84</v>
      </c>
      <c r="AU313" s="221" t="s">
        <v>93</v>
      </c>
      <c r="AY313" s="220" t="s">
        <v>264</v>
      </c>
      <c r="BK313" s="222">
        <f>SUM(BK314:BK326)</f>
        <v>0</v>
      </c>
    </row>
    <row r="314" s="2" customFormat="1" ht="21.75" customHeight="1">
      <c r="A314" s="40"/>
      <c r="B314" s="41"/>
      <c r="C314" s="225" t="s">
        <v>696</v>
      </c>
      <c r="D314" s="225" t="s">
        <v>266</v>
      </c>
      <c r="E314" s="226" t="s">
        <v>954</v>
      </c>
      <c r="F314" s="227" t="s">
        <v>955</v>
      </c>
      <c r="G314" s="228" t="s">
        <v>426</v>
      </c>
      <c r="H314" s="229">
        <v>48.978999999999999</v>
      </c>
      <c r="I314" s="230"/>
      <c r="J314" s="231">
        <f>ROUND(I314*H314,2)</f>
        <v>0</v>
      </c>
      <c r="K314" s="232"/>
      <c r="L314" s="46"/>
      <c r="M314" s="233" t="s">
        <v>1</v>
      </c>
      <c r="N314" s="234" t="s">
        <v>50</v>
      </c>
      <c r="O314" s="93"/>
      <c r="P314" s="235">
        <f>O314*H314</f>
        <v>0</v>
      </c>
      <c r="Q314" s="235">
        <v>0</v>
      </c>
      <c r="R314" s="235">
        <f>Q314*H314</f>
        <v>0</v>
      </c>
      <c r="S314" s="235">
        <v>0</v>
      </c>
      <c r="T314" s="23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7" t="s">
        <v>270</v>
      </c>
      <c r="AT314" s="237" t="s">
        <v>266</v>
      </c>
      <c r="AU314" s="237" t="s">
        <v>96</v>
      </c>
      <c r="AY314" s="18" t="s">
        <v>264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8" t="s">
        <v>93</v>
      </c>
      <c r="BK314" s="238">
        <f>ROUND(I314*H314,2)</f>
        <v>0</v>
      </c>
      <c r="BL314" s="18" t="s">
        <v>270</v>
      </c>
      <c r="BM314" s="237" t="s">
        <v>1530</v>
      </c>
    </row>
    <row r="315" s="13" customFormat="1">
      <c r="A315" s="13"/>
      <c r="B315" s="239"/>
      <c r="C315" s="240"/>
      <c r="D315" s="241" t="s">
        <v>272</v>
      </c>
      <c r="E315" s="242" t="s">
        <v>208</v>
      </c>
      <c r="F315" s="243" t="s">
        <v>1531</v>
      </c>
      <c r="G315" s="240"/>
      <c r="H315" s="244">
        <v>45.087000000000003</v>
      </c>
      <c r="I315" s="245"/>
      <c r="J315" s="240"/>
      <c r="K315" s="240"/>
      <c r="L315" s="246"/>
      <c r="M315" s="247"/>
      <c r="N315" s="248"/>
      <c r="O315" s="248"/>
      <c r="P315" s="248"/>
      <c r="Q315" s="248"/>
      <c r="R315" s="248"/>
      <c r="S315" s="248"/>
      <c r="T315" s="24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0" t="s">
        <v>272</v>
      </c>
      <c r="AU315" s="250" t="s">
        <v>96</v>
      </c>
      <c r="AV315" s="13" t="s">
        <v>96</v>
      </c>
      <c r="AW315" s="13" t="s">
        <v>42</v>
      </c>
      <c r="AX315" s="13" t="s">
        <v>85</v>
      </c>
      <c r="AY315" s="250" t="s">
        <v>264</v>
      </c>
    </row>
    <row r="316" s="13" customFormat="1">
      <c r="A316" s="13"/>
      <c r="B316" s="239"/>
      <c r="C316" s="240"/>
      <c r="D316" s="241" t="s">
        <v>272</v>
      </c>
      <c r="E316" s="242" t="s">
        <v>1</v>
      </c>
      <c r="F316" s="243" t="s">
        <v>1532</v>
      </c>
      <c r="G316" s="240"/>
      <c r="H316" s="244">
        <v>3.8919999999999999</v>
      </c>
      <c r="I316" s="245"/>
      <c r="J316" s="240"/>
      <c r="K316" s="240"/>
      <c r="L316" s="246"/>
      <c r="M316" s="247"/>
      <c r="N316" s="248"/>
      <c r="O316" s="248"/>
      <c r="P316" s="248"/>
      <c r="Q316" s="248"/>
      <c r="R316" s="248"/>
      <c r="S316" s="248"/>
      <c r="T316" s="24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0" t="s">
        <v>272</v>
      </c>
      <c r="AU316" s="250" t="s">
        <v>96</v>
      </c>
      <c r="AV316" s="13" t="s">
        <v>96</v>
      </c>
      <c r="AW316" s="13" t="s">
        <v>42</v>
      </c>
      <c r="AX316" s="13" t="s">
        <v>85</v>
      </c>
      <c r="AY316" s="250" t="s">
        <v>264</v>
      </c>
    </row>
    <row r="317" s="14" customFormat="1">
      <c r="A317" s="14"/>
      <c r="B317" s="251"/>
      <c r="C317" s="252"/>
      <c r="D317" s="241" t="s">
        <v>272</v>
      </c>
      <c r="E317" s="253" t="s">
        <v>1</v>
      </c>
      <c r="F317" s="254" t="s">
        <v>281</v>
      </c>
      <c r="G317" s="252"/>
      <c r="H317" s="255">
        <v>48.978999999999999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1" t="s">
        <v>272</v>
      </c>
      <c r="AU317" s="261" t="s">
        <v>96</v>
      </c>
      <c r="AV317" s="14" t="s">
        <v>282</v>
      </c>
      <c r="AW317" s="14" t="s">
        <v>42</v>
      </c>
      <c r="AX317" s="14" t="s">
        <v>93</v>
      </c>
      <c r="AY317" s="261" t="s">
        <v>264</v>
      </c>
    </row>
    <row r="318" s="2" customFormat="1" ht="24.15" customHeight="1">
      <c r="A318" s="40"/>
      <c r="B318" s="41"/>
      <c r="C318" s="225" t="s">
        <v>700</v>
      </c>
      <c r="D318" s="225" t="s">
        <v>266</v>
      </c>
      <c r="E318" s="226" t="s">
        <v>959</v>
      </c>
      <c r="F318" s="227" t="s">
        <v>960</v>
      </c>
      <c r="G318" s="228" t="s">
        <v>426</v>
      </c>
      <c r="H318" s="229">
        <v>586.13099999999997</v>
      </c>
      <c r="I318" s="230"/>
      <c r="J318" s="231">
        <f>ROUND(I318*H318,2)</f>
        <v>0</v>
      </c>
      <c r="K318" s="232"/>
      <c r="L318" s="46"/>
      <c r="M318" s="233" t="s">
        <v>1</v>
      </c>
      <c r="N318" s="234" t="s">
        <v>50</v>
      </c>
      <c r="O318" s="93"/>
      <c r="P318" s="235">
        <f>O318*H318</f>
        <v>0</v>
      </c>
      <c r="Q318" s="235">
        <v>0</v>
      </c>
      <c r="R318" s="235">
        <f>Q318*H318</f>
        <v>0</v>
      </c>
      <c r="S318" s="235">
        <v>0</v>
      </c>
      <c r="T318" s="23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7" t="s">
        <v>270</v>
      </c>
      <c r="AT318" s="237" t="s">
        <v>266</v>
      </c>
      <c r="AU318" s="237" t="s">
        <v>96</v>
      </c>
      <c r="AY318" s="18" t="s">
        <v>264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8" t="s">
        <v>93</v>
      </c>
      <c r="BK318" s="238">
        <f>ROUND(I318*H318,2)</f>
        <v>0</v>
      </c>
      <c r="BL318" s="18" t="s">
        <v>270</v>
      </c>
      <c r="BM318" s="237" t="s">
        <v>1533</v>
      </c>
    </row>
    <row r="319" s="16" customFormat="1">
      <c r="A319" s="16"/>
      <c r="B319" s="273"/>
      <c r="C319" s="274"/>
      <c r="D319" s="241" t="s">
        <v>272</v>
      </c>
      <c r="E319" s="275" t="s">
        <v>1</v>
      </c>
      <c r="F319" s="276" t="s">
        <v>391</v>
      </c>
      <c r="G319" s="274"/>
      <c r="H319" s="275" t="s">
        <v>1</v>
      </c>
      <c r="I319" s="277"/>
      <c r="J319" s="274"/>
      <c r="K319" s="274"/>
      <c r="L319" s="278"/>
      <c r="M319" s="279"/>
      <c r="N319" s="280"/>
      <c r="O319" s="280"/>
      <c r="P319" s="280"/>
      <c r="Q319" s="280"/>
      <c r="R319" s="280"/>
      <c r="S319" s="280"/>
      <c r="T319" s="281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82" t="s">
        <v>272</v>
      </c>
      <c r="AU319" s="282" t="s">
        <v>96</v>
      </c>
      <c r="AV319" s="16" t="s">
        <v>93</v>
      </c>
      <c r="AW319" s="16" t="s">
        <v>42</v>
      </c>
      <c r="AX319" s="16" t="s">
        <v>85</v>
      </c>
      <c r="AY319" s="282" t="s">
        <v>264</v>
      </c>
    </row>
    <row r="320" s="13" customFormat="1">
      <c r="A320" s="13"/>
      <c r="B320" s="239"/>
      <c r="C320" s="240"/>
      <c r="D320" s="241" t="s">
        <v>272</v>
      </c>
      <c r="E320" s="242" t="s">
        <v>1</v>
      </c>
      <c r="F320" s="243" t="s">
        <v>1534</v>
      </c>
      <c r="G320" s="240"/>
      <c r="H320" s="244">
        <v>586.13099999999997</v>
      </c>
      <c r="I320" s="245"/>
      <c r="J320" s="240"/>
      <c r="K320" s="240"/>
      <c r="L320" s="246"/>
      <c r="M320" s="247"/>
      <c r="N320" s="248"/>
      <c r="O320" s="248"/>
      <c r="P320" s="248"/>
      <c r="Q320" s="248"/>
      <c r="R320" s="248"/>
      <c r="S320" s="248"/>
      <c r="T320" s="24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0" t="s">
        <v>272</v>
      </c>
      <c r="AU320" s="250" t="s">
        <v>96</v>
      </c>
      <c r="AV320" s="13" t="s">
        <v>96</v>
      </c>
      <c r="AW320" s="13" t="s">
        <v>42</v>
      </c>
      <c r="AX320" s="13" t="s">
        <v>93</v>
      </c>
      <c r="AY320" s="250" t="s">
        <v>264</v>
      </c>
    </row>
    <row r="321" s="2" customFormat="1" ht="24.15" customHeight="1">
      <c r="A321" s="40"/>
      <c r="B321" s="41"/>
      <c r="C321" s="225" t="s">
        <v>704</v>
      </c>
      <c r="D321" s="225" t="s">
        <v>266</v>
      </c>
      <c r="E321" s="226" t="s">
        <v>1210</v>
      </c>
      <c r="F321" s="227" t="s">
        <v>1211</v>
      </c>
      <c r="G321" s="228" t="s">
        <v>426</v>
      </c>
      <c r="H321" s="229">
        <v>1.946</v>
      </c>
      <c r="I321" s="230"/>
      <c r="J321" s="231">
        <f>ROUND(I321*H321,2)</f>
        <v>0</v>
      </c>
      <c r="K321" s="232"/>
      <c r="L321" s="46"/>
      <c r="M321" s="233" t="s">
        <v>1</v>
      </c>
      <c r="N321" s="234" t="s">
        <v>50</v>
      </c>
      <c r="O321" s="93"/>
      <c r="P321" s="235">
        <f>O321*H321</f>
        <v>0</v>
      </c>
      <c r="Q321" s="235">
        <v>0</v>
      </c>
      <c r="R321" s="235">
        <f>Q321*H321</f>
        <v>0</v>
      </c>
      <c r="S321" s="235">
        <v>0</v>
      </c>
      <c r="T321" s="23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7" t="s">
        <v>270</v>
      </c>
      <c r="AT321" s="237" t="s">
        <v>266</v>
      </c>
      <c r="AU321" s="237" t="s">
        <v>96</v>
      </c>
      <c r="AY321" s="18" t="s">
        <v>264</v>
      </c>
      <c r="BE321" s="238">
        <f>IF(N321="základní",J321,0)</f>
        <v>0</v>
      </c>
      <c r="BF321" s="238">
        <f>IF(N321="snížená",J321,0)</f>
        <v>0</v>
      </c>
      <c r="BG321" s="238">
        <f>IF(N321="zákl. přenesená",J321,0)</f>
        <v>0</v>
      </c>
      <c r="BH321" s="238">
        <f>IF(N321="sníž. přenesená",J321,0)</f>
        <v>0</v>
      </c>
      <c r="BI321" s="238">
        <f>IF(N321="nulová",J321,0)</f>
        <v>0</v>
      </c>
      <c r="BJ321" s="18" t="s">
        <v>93</v>
      </c>
      <c r="BK321" s="238">
        <f>ROUND(I321*H321,2)</f>
        <v>0</v>
      </c>
      <c r="BL321" s="18" t="s">
        <v>270</v>
      </c>
      <c r="BM321" s="237" t="s">
        <v>1535</v>
      </c>
    </row>
    <row r="322" s="13" customFormat="1">
      <c r="A322" s="13"/>
      <c r="B322" s="239"/>
      <c r="C322" s="240"/>
      <c r="D322" s="241" t="s">
        <v>272</v>
      </c>
      <c r="E322" s="242" t="s">
        <v>1051</v>
      </c>
      <c r="F322" s="243" t="s">
        <v>1536</v>
      </c>
      <c r="G322" s="240"/>
      <c r="H322" s="244">
        <v>1.946</v>
      </c>
      <c r="I322" s="245"/>
      <c r="J322" s="240"/>
      <c r="K322" s="240"/>
      <c r="L322" s="246"/>
      <c r="M322" s="247"/>
      <c r="N322" s="248"/>
      <c r="O322" s="248"/>
      <c r="P322" s="248"/>
      <c r="Q322" s="248"/>
      <c r="R322" s="248"/>
      <c r="S322" s="248"/>
      <c r="T322" s="24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0" t="s">
        <v>272</v>
      </c>
      <c r="AU322" s="250" t="s">
        <v>96</v>
      </c>
      <c r="AV322" s="13" t="s">
        <v>96</v>
      </c>
      <c r="AW322" s="13" t="s">
        <v>42</v>
      </c>
      <c r="AX322" s="13" t="s">
        <v>93</v>
      </c>
      <c r="AY322" s="250" t="s">
        <v>264</v>
      </c>
    </row>
    <row r="323" s="2" customFormat="1" ht="33" customHeight="1">
      <c r="A323" s="40"/>
      <c r="B323" s="41"/>
      <c r="C323" s="225" t="s">
        <v>708</v>
      </c>
      <c r="D323" s="225" t="s">
        <v>266</v>
      </c>
      <c r="E323" s="226" t="s">
        <v>964</v>
      </c>
      <c r="F323" s="227" t="s">
        <v>965</v>
      </c>
      <c r="G323" s="228" t="s">
        <v>426</v>
      </c>
      <c r="H323" s="229">
        <v>15.053000000000001</v>
      </c>
      <c r="I323" s="230"/>
      <c r="J323" s="231">
        <f>ROUND(I323*H323,2)</f>
        <v>0</v>
      </c>
      <c r="K323" s="232"/>
      <c r="L323" s="46"/>
      <c r="M323" s="233" t="s">
        <v>1</v>
      </c>
      <c r="N323" s="234" t="s">
        <v>50</v>
      </c>
      <c r="O323" s="93"/>
      <c r="P323" s="235">
        <f>O323*H323</f>
        <v>0</v>
      </c>
      <c r="Q323" s="235">
        <v>0</v>
      </c>
      <c r="R323" s="235">
        <f>Q323*H323</f>
        <v>0</v>
      </c>
      <c r="S323" s="235">
        <v>0</v>
      </c>
      <c r="T323" s="23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7" t="s">
        <v>270</v>
      </c>
      <c r="AT323" s="237" t="s">
        <v>266</v>
      </c>
      <c r="AU323" s="237" t="s">
        <v>96</v>
      </c>
      <c r="AY323" s="18" t="s">
        <v>264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8" t="s">
        <v>93</v>
      </c>
      <c r="BK323" s="238">
        <f>ROUND(I323*H323,2)</f>
        <v>0</v>
      </c>
      <c r="BL323" s="18" t="s">
        <v>270</v>
      </c>
      <c r="BM323" s="237" t="s">
        <v>1537</v>
      </c>
    </row>
    <row r="324" s="13" customFormat="1">
      <c r="A324" s="13"/>
      <c r="B324" s="239"/>
      <c r="C324" s="240"/>
      <c r="D324" s="241" t="s">
        <v>272</v>
      </c>
      <c r="E324" s="242" t="s">
        <v>206</v>
      </c>
      <c r="F324" s="243" t="s">
        <v>1538</v>
      </c>
      <c r="G324" s="240"/>
      <c r="H324" s="244">
        <v>15.053000000000001</v>
      </c>
      <c r="I324" s="245"/>
      <c r="J324" s="240"/>
      <c r="K324" s="240"/>
      <c r="L324" s="246"/>
      <c r="M324" s="247"/>
      <c r="N324" s="248"/>
      <c r="O324" s="248"/>
      <c r="P324" s="248"/>
      <c r="Q324" s="248"/>
      <c r="R324" s="248"/>
      <c r="S324" s="248"/>
      <c r="T324" s="24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0" t="s">
        <v>272</v>
      </c>
      <c r="AU324" s="250" t="s">
        <v>96</v>
      </c>
      <c r="AV324" s="13" t="s">
        <v>96</v>
      </c>
      <c r="AW324" s="13" t="s">
        <v>42</v>
      </c>
      <c r="AX324" s="13" t="s">
        <v>93</v>
      </c>
      <c r="AY324" s="250" t="s">
        <v>264</v>
      </c>
    </row>
    <row r="325" s="2" customFormat="1" ht="24.15" customHeight="1">
      <c r="A325" s="40"/>
      <c r="B325" s="41"/>
      <c r="C325" s="225" t="s">
        <v>712</v>
      </c>
      <c r="D325" s="225" t="s">
        <v>266</v>
      </c>
      <c r="E325" s="226" t="s">
        <v>969</v>
      </c>
      <c r="F325" s="227" t="s">
        <v>425</v>
      </c>
      <c r="G325" s="228" t="s">
        <v>426</v>
      </c>
      <c r="H325" s="229">
        <v>30.033999999999999</v>
      </c>
      <c r="I325" s="230"/>
      <c r="J325" s="231">
        <f>ROUND(I325*H325,2)</f>
        <v>0</v>
      </c>
      <c r="K325" s="232"/>
      <c r="L325" s="46"/>
      <c r="M325" s="233" t="s">
        <v>1</v>
      </c>
      <c r="N325" s="234" t="s">
        <v>50</v>
      </c>
      <c r="O325" s="93"/>
      <c r="P325" s="235">
        <f>O325*H325</f>
        <v>0</v>
      </c>
      <c r="Q325" s="235">
        <v>0</v>
      </c>
      <c r="R325" s="235">
        <f>Q325*H325</f>
        <v>0</v>
      </c>
      <c r="S325" s="235">
        <v>0</v>
      </c>
      <c r="T325" s="23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7" t="s">
        <v>270</v>
      </c>
      <c r="AT325" s="237" t="s">
        <v>266</v>
      </c>
      <c r="AU325" s="237" t="s">
        <v>96</v>
      </c>
      <c r="AY325" s="18" t="s">
        <v>264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8" t="s">
        <v>93</v>
      </c>
      <c r="BK325" s="238">
        <f>ROUND(I325*H325,2)</f>
        <v>0</v>
      </c>
      <c r="BL325" s="18" t="s">
        <v>270</v>
      </c>
      <c r="BM325" s="237" t="s">
        <v>1539</v>
      </c>
    </row>
    <row r="326" s="13" customFormat="1">
      <c r="A326" s="13"/>
      <c r="B326" s="239"/>
      <c r="C326" s="240"/>
      <c r="D326" s="241" t="s">
        <v>272</v>
      </c>
      <c r="E326" s="242" t="s">
        <v>204</v>
      </c>
      <c r="F326" s="243" t="s">
        <v>1540</v>
      </c>
      <c r="G326" s="240"/>
      <c r="H326" s="244">
        <v>30.033999999999999</v>
      </c>
      <c r="I326" s="245"/>
      <c r="J326" s="240"/>
      <c r="K326" s="240"/>
      <c r="L326" s="246"/>
      <c r="M326" s="247"/>
      <c r="N326" s="248"/>
      <c r="O326" s="248"/>
      <c r="P326" s="248"/>
      <c r="Q326" s="248"/>
      <c r="R326" s="248"/>
      <c r="S326" s="248"/>
      <c r="T326" s="24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0" t="s">
        <v>272</v>
      </c>
      <c r="AU326" s="250" t="s">
        <v>96</v>
      </c>
      <c r="AV326" s="13" t="s">
        <v>96</v>
      </c>
      <c r="AW326" s="13" t="s">
        <v>42</v>
      </c>
      <c r="AX326" s="13" t="s">
        <v>93</v>
      </c>
      <c r="AY326" s="250" t="s">
        <v>264</v>
      </c>
    </row>
    <row r="327" s="12" customFormat="1" ht="22.8" customHeight="1">
      <c r="A327" s="12"/>
      <c r="B327" s="209"/>
      <c r="C327" s="210"/>
      <c r="D327" s="211" t="s">
        <v>84</v>
      </c>
      <c r="E327" s="223" t="s">
        <v>972</v>
      </c>
      <c r="F327" s="223" t="s">
        <v>973</v>
      </c>
      <c r="G327" s="210"/>
      <c r="H327" s="210"/>
      <c r="I327" s="213"/>
      <c r="J327" s="224">
        <f>BK327</f>
        <v>0</v>
      </c>
      <c r="K327" s="210"/>
      <c r="L327" s="215"/>
      <c r="M327" s="216"/>
      <c r="N327" s="217"/>
      <c r="O327" s="217"/>
      <c r="P327" s="218">
        <f>SUM(P328:P331)</f>
        <v>0</v>
      </c>
      <c r="Q327" s="217"/>
      <c r="R327" s="218">
        <f>SUM(R328:R331)</f>
        <v>0</v>
      </c>
      <c r="S327" s="217"/>
      <c r="T327" s="219">
        <f>SUM(T328:T331)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0" t="s">
        <v>93</v>
      </c>
      <c r="AT327" s="221" t="s">
        <v>84</v>
      </c>
      <c r="AU327" s="221" t="s">
        <v>93</v>
      </c>
      <c r="AY327" s="220" t="s">
        <v>264</v>
      </c>
      <c r="BK327" s="222">
        <f>SUM(BK328:BK331)</f>
        <v>0</v>
      </c>
    </row>
    <row r="328" s="2" customFormat="1" ht="24.15" customHeight="1">
      <c r="A328" s="40"/>
      <c r="B328" s="41"/>
      <c r="C328" s="225" t="s">
        <v>716</v>
      </c>
      <c r="D328" s="225" t="s">
        <v>266</v>
      </c>
      <c r="E328" s="226" t="s">
        <v>975</v>
      </c>
      <c r="F328" s="227" t="s">
        <v>976</v>
      </c>
      <c r="G328" s="228" t="s">
        <v>426</v>
      </c>
      <c r="H328" s="229">
        <v>4.4960000000000004</v>
      </c>
      <c r="I328" s="230"/>
      <c r="J328" s="231">
        <f>ROUND(I328*H328,2)</f>
        <v>0</v>
      </c>
      <c r="K328" s="232"/>
      <c r="L328" s="46"/>
      <c r="M328" s="233" t="s">
        <v>1</v>
      </c>
      <c r="N328" s="234" t="s">
        <v>50</v>
      </c>
      <c r="O328" s="93"/>
      <c r="P328" s="235">
        <f>O328*H328</f>
        <v>0</v>
      </c>
      <c r="Q328" s="235">
        <v>0</v>
      </c>
      <c r="R328" s="235">
        <f>Q328*H328</f>
        <v>0</v>
      </c>
      <c r="S328" s="235">
        <v>0</v>
      </c>
      <c r="T328" s="23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7" t="s">
        <v>270</v>
      </c>
      <c r="AT328" s="237" t="s">
        <v>266</v>
      </c>
      <c r="AU328" s="237" t="s">
        <v>96</v>
      </c>
      <c r="AY328" s="18" t="s">
        <v>264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8" t="s">
        <v>93</v>
      </c>
      <c r="BK328" s="238">
        <f>ROUND(I328*H328,2)</f>
        <v>0</v>
      </c>
      <c r="BL328" s="18" t="s">
        <v>270</v>
      </c>
      <c r="BM328" s="237" t="s">
        <v>1541</v>
      </c>
    </row>
    <row r="329" s="13" customFormat="1">
      <c r="A329" s="13"/>
      <c r="B329" s="239"/>
      <c r="C329" s="240"/>
      <c r="D329" s="241" t="s">
        <v>272</v>
      </c>
      <c r="E329" s="242" t="s">
        <v>210</v>
      </c>
      <c r="F329" s="243" t="s">
        <v>1542</v>
      </c>
      <c r="G329" s="240"/>
      <c r="H329" s="244">
        <v>4.4960000000000004</v>
      </c>
      <c r="I329" s="245"/>
      <c r="J329" s="240"/>
      <c r="K329" s="240"/>
      <c r="L329" s="246"/>
      <c r="M329" s="247"/>
      <c r="N329" s="248"/>
      <c r="O329" s="248"/>
      <c r="P329" s="248"/>
      <c r="Q329" s="248"/>
      <c r="R329" s="248"/>
      <c r="S329" s="248"/>
      <c r="T329" s="24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0" t="s">
        <v>272</v>
      </c>
      <c r="AU329" s="250" t="s">
        <v>96</v>
      </c>
      <c r="AV329" s="13" t="s">
        <v>96</v>
      </c>
      <c r="AW329" s="13" t="s">
        <v>42</v>
      </c>
      <c r="AX329" s="13" t="s">
        <v>93</v>
      </c>
      <c r="AY329" s="250" t="s">
        <v>264</v>
      </c>
    </row>
    <row r="330" s="2" customFormat="1" ht="33" customHeight="1">
      <c r="A330" s="40"/>
      <c r="B330" s="41"/>
      <c r="C330" s="225" t="s">
        <v>720</v>
      </c>
      <c r="D330" s="225" t="s">
        <v>266</v>
      </c>
      <c r="E330" s="226" t="s">
        <v>980</v>
      </c>
      <c r="F330" s="227" t="s">
        <v>981</v>
      </c>
      <c r="G330" s="228" t="s">
        <v>426</v>
      </c>
      <c r="H330" s="229">
        <v>4.4960000000000004</v>
      </c>
      <c r="I330" s="230"/>
      <c r="J330" s="231">
        <f>ROUND(I330*H330,2)</f>
        <v>0</v>
      </c>
      <c r="K330" s="232"/>
      <c r="L330" s="46"/>
      <c r="M330" s="233" t="s">
        <v>1</v>
      </c>
      <c r="N330" s="234" t="s">
        <v>50</v>
      </c>
      <c r="O330" s="93"/>
      <c r="P330" s="235">
        <f>O330*H330</f>
        <v>0</v>
      </c>
      <c r="Q330" s="235">
        <v>0</v>
      </c>
      <c r="R330" s="235">
        <f>Q330*H330</f>
        <v>0</v>
      </c>
      <c r="S330" s="235">
        <v>0</v>
      </c>
      <c r="T330" s="23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37" t="s">
        <v>270</v>
      </c>
      <c r="AT330" s="237" t="s">
        <v>266</v>
      </c>
      <c r="AU330" s="237" t="s">
        <v>96</v>
      </c>
      <c r="AY330" s="18" t="s">
        <v>264</v>
      </c>
      <c r="BE330" s="238">
        <f>IF(N330="základní",J330,0)</f>
        <v>0</v>
      </c>
      <c r="BF330" s="238">
        <f>IF(N330="snížená",J330,0)</f>
        <v>0</v>
      </c>
      <c r="BG330" s="238">
        <f>IF(N330="zákl. přenesená",J330,0)</f>
        <v>0</v>
      </c>
      <c r="BH330" s="238">
        <f>IF(N330="sníž. přenesená",J330,0)</f>
        <v>0</v>
      </c>
      <c r="BI330" s="238">
        <f>IF(N330="nulová",J330,0)</f>
        <v>0</v>
      </c>
      <c r="BJ330" s="18" t="s">
        <v>93</v>
      </c>
      <c r="BK330" s="238">
        <f>ROUND(I330*H330,2)</f>
        <v>0</v>
      </c>
      <c r="BL330" s="18" t="s">
        <v>270</v>
      </c>
      <c r="BM330" s="237" t="s">
        <v>1543</v>
      </c>
    </row>
    <row r="331" s="13" customFormat="1">
      <c r="A331" s="13"/>
      <c r="B331" s="239"/>
      <c r="C331" s="240"/>
      <c r="D331" s="241" t="s">
        <v>272</v>
      </c>
      <c r="E331" s="242" t="s">
        <v>1</v>
      </c>
      <c r="F331" s="243" t="s">
        <v>210</v>
      </c>
      <c r="G331" s="240"/>
      <c r="H331" s="244">
        <v>4.4960000000000004</v>
      </c>
      <c r="I331" s="245"/>
      <c r="J331" s="240"/>
      <c r="K331" s="240"/>
      <c r="L331" s="246"/>
      <c r="M331" s="247"/>
      <c r="N331" s="248"/>
      <c r="O331" s="248"/>
      <c r="P331" s="248"/>
      <c r="Q331" s="248"/>
      <c r="R331" s="248"/>
      <c r="S331" s="248"/>
      <c r="T331" s="24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0" t="s">
        <v>272</v>
      </c>
      <c r="AU331" s="250" t="s">
        <v>96</v>
      </c>
      <c r="AV331" s="13" t="s">
        <v>96</v>
      </c>
      <c r="AW331" s="13" t="s">
        <v>42</v>
      </c>
      <c r="AX331" s="13" t="s">
        <v>93</v>
      </c>
      <c r="AY331" s="250" t="s">
        <v>264</v>
      </c>
    </row>
    <row r="332" s="12" customFormat="1" ht="25.92" customHeight="1">
      <c r="A332" s="12"/>
      <c r="B332" s="209"/>
      <c r="C332" s="210"/>
      <c r="D332" s="211" t="s">
        <v>84</v>
      </c>
      <c r="E332" s="212" t="s">
        <v>983</v>
      </c>
      <c r="F332" s="212" t="s">
        <v>984</v>
      </c>
      <c r="G332" s="210"/>
      <c r="H332" s="210"/>
      <c r="I332" s="213"/>
      <c r="J332" s="214">
        <f>BK332</f>
        <v>0</v>
      </c>
      <c r="K332" s="210"/>
      <c r="L332" s="215"/>
      <c r="M332" s="216"/>
      <c r="N332" s="217"/>
      <c r="O332" s="217"/>
      <c r="P332" s="218">
        <f>P333+P338+P340</f>
        <v>0</v>
      </c>
      <c r="Q332" s="217"/>
      <c r="R332" s="218">
        <f>R333+R338+R340</f>
        <v>0</v>
      </c>
      <c r="S332" s="217"/>
      <c r="T332" s="219">
        <f>T333+T338+T340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0" t="s">
        <v>305</v>
      </c>
      <c r="AT332" s="221" t="s">
        <v>84</v>
      </c>
      <c r="AU332" s="221" t="s">
        <v>85</v>
      </c>
      <c r="AY332" s="220" t="s">
        <v>264</v>
      </c>
      <c r="BK332" s="222">
        <f>BK333+BK338+BK340</f>
        <v>0</v>
      </c>
    </row>
    <row r="333" s="12" customFormat="1" ht="22.8" customHeight="1">
      <c r="A333" s="12"/>
      <c r="B333" s="209"/>
      <c r="C333" s="210"/>
      <c r="D333" s="211" t="s">
        <v>84</v>
      </c>
      <c r="E333" s="223" t="s">
        <v>985</v>
      </c>
      <c r="F333" s="223" t="s">
        <v>986</v>
      </c>
      <c r="G333" s="210"/>
      <c r="H333" s="210"/>
      <c r="I333" s="213"/>
      <c r="J333" s="224">
        <f>BK333</f>
        <v>0</v>
      </c>
      <c r="K333" s="210"/>
      <c r="L333" s="215"/>
      <c r="M333" s="216"/>
      <c r="N333" s="217"/>
      <c r="O333" s="217"/>
      <c r="P333" s="218">
        <f>SUM(P334:P337)</f>
        <v>0</v>
      </c>
      <c r="Q333" s="217"/>
      <c r="R333" s="218">
        <f>SUM(R334:R337)</f>
        <v>0</v>
      </c>
      <c r="S333" s="217"/>
      <c r="T333" s="219">
        <f>SUM(T334:T337)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0" t="s">
        <v>305</v>
      </c>
      <c r="AT333" s="221" t="s">
        <v>84</v>
      </c>
      <c r="AU333" s="221" t="s">
        <v>93</v>
      </c>
      <c r="AY333" s="220" t="s">
        <v>264</v>
      </c>
      <c r="BK333" s="222">
        <f>SUM(BK334:BK337)</f>
        <v>0</v>
      </c>
    </row>
    <row r="334" s="2" customFormat="1" ht="16.5" customHeight="1">
      <c r="A334" s="40"/>
      <c r="B334" s="41"/>
      <c r="C334" s="225" t="s">
        <v>724</v>
      </c>
      <c r="D334" s="225" t="s">
        <v>266</v>
      </c>
      <c r="E334" s="226" t="s">
        <v>988</v>
      </c>
      <c r="F334" s="227" t="s">
        <v>989</v>
      </c>
      <c r="G334" s="228" t="s">
        <v>990</v>
      </c>
      <c r="H334" s="229">
        <v>1</v>
      </c>
      <c r="I334" s="230"/>
      <c r="J334" s="231">
        <f>ROUND(I334*H334,2)</f>
        <v>0</v>
      </c>
      <c r="K334" s="232"/>
      <c r="L334" s="46"/>
      <c r="M334" s="233" t="s">
        <v>1</v>
      </c>
      <c r="N334" s="234" t="s">
        <v>50</v>
      </c>
      <c r="O334" s="93"/>
      <c r="P334" s="235">
        <f>O334*H334</f>
        <v>0</v>
      </c>
      <c r="Q334" s="235">
        <v>0</v>
      </c>
      <c r="R334" s="235">
        <f>Q334*H334</f>
        <v>0</v>
      </c>
      <c r="S334" s="235">
        <v>0</v>
      </c>
      <c r="T334" s="23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7" t="s">
        <v>991</v>
      </c>
      <c r="AT334" s="237" t="s">
        <v>266</v>
      </c>
      <c r="AU334" s="237" t="s">
        <v>96</v>
      </c>
      <c r="AY334" s="18" t="s">
        <v>264</v>
      </c>
      <c r="BE334" s="238">
        <f>IF(N334="základní",J334,0)</f>
        <v>0</v>
      </c>
      <c r="BF334" s="238">
        <f>IF(N334="snížená",J334,0)</f>
        <v>0</v>
      </c>
      <c r="BG334" s="238">
        <f>IF(N334="zákl. přenesená",J334,0)</f>
        <v>0</v>
      </c>
      <c r="BH334" s="238">
        <f>IF(N334="sníž. přenesená",J334,0)</f>
        <v>0</v>
      </c>
      <c r="BI334" s="238">
        <f>IF(N334="nulová",J334,0)</f>
        <v>0</v>
      </c>
      <c r="BJ334" s="18" t="s">
        <v>93</v>
      </c>
      <c r="BK334" s="238">
        <f>ROUND(I334*H334,2)</f>
        <v>0</v>
      </c>
      <c r="BL334" s="18" t="s">
        <v>991</v>
      </c>
      <c r="BM334" s="237" t="s">
        <v>1544</v>
      </c>
    </row>
    <row r="335" s="2" customFormat="1" ht="16.5" customHeight="1">
      <c r="A335" s="40"/>
      <c r="B335" s="41"/>
      <c r="C335" s="225" t="s">
        <v>728</v>
      </c>
      <c r="D335" s="225" t="s">
        <v>266</v>
      </c>
      <c r="E335" s="226" t="s">
        <v>994</v>
      </c>
      <c r="F335" s="227" t="s">
        <v>995</v>
      </c>
      <c r="G335" s="228" t="s">
        <v>990</v>
      </c>
      <c r="H335" s="229">
        <v>1</v>
      </c>
      <c r="I335" s="230"/>
      <c r="J335" s="231">
        <f>ROUND(I335*H335,2)</f>
        <v>0</v>
      </c>
      <c r="K335" s="232"/>
      <c r="L335" s="46"/>
      <c r="M335" s="233" t="s">
        <v>1</v>
      </c>
      <c r="N335" s="234" t="s">
        <v>50</v>
      </c>
      <c r="O335" s="93"/>
      <c r="P335" s="235">
        <f>O335*H335</f>
        <v>0</v>
      </c>
      <c r="Q335" s="235">
        <v>0</v>
      </c>
      <c r="R335" s="235">
        <f>Q335*H335</f>
        <v>0</v>
      </c>
      <c r="S335" s="235">
        <v>0</v>
      </c>
      <c r="T335" s="23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7" t="s">
        <v>991</v>
      </c>
      <c r="AT335" s="237" t="s">
        <v>266</v>
      </c>
      <c r="AU335" s="237" t="s">
        <v>96</v>
      </c>
      <c r="AY335" s="18" t="s">
        <v>264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8" t="s">
        <v>93</v>
      </c>
      <c r="BK335" s="238">
        <f>ROUND(I335*H335,2)</f>
        <v>0</v>
      </c>
      <c r="BL335" s="18" t="s">
        <v>991</v>
      </c>
      <c r="BM335" s="237" t="s">
        <v>1545</v>
      </c>
    </row>
    <row r="336" s="2" customFormat="1" ht="16.5" customHeight="1">
      <c r="A336" s="40"/>
      <c r="B336" s="41"/>
      <c r="C336" s="225" t="s">
        <v>732</v>
      </c>
      <c r="D336" s="225" t="s">
        <v>266</v>
      </c>
      <c r="E336" s="226" t="s">
        <v>998</v>
      </c>
      <c r="F336" s="227" t="s">
        <v>999</v>
      </c>
      <c r="G336" s="228" t="s">
        <v>990</v>
      </c>
      <c r="H336" s="229">
        <v>1</v>
      </c>
      <c r="I336" s="230"/>
      <c r="J336" s="231">
        <f>ROUND(I336*H336,2)</f>
        <v>0</v>
      </c>
      <c r="K336" s="232"/>
      <c r="L336" s="46"/>
      <c r="M336" s="233" t="s">
        <v>1</v>
      </c>
      <c r="N336" s="234" t="s">
        <v>50</v>
      </c>
      <c r="O336" s="93"/>
      <c r="P336" s="235">
        <f>O336*H336</f>
        <v>0</v>
      </c>
      <c r="Q336" s="235">
        <v>0</v>
      </c>
      <c r="R336" s="235">
        <f>Q336*H336</f>
        <v>0</v>
      </c>
      <c r="S336" s="235">
        <v>0</v>
      </c>
      <c r="T336" s="23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7" t="s">
        <v>991</v>
      </c>
      <c r="AT336" s="237" t="s">
        <v>266</v>
      </c>
      <c r="AU336" s="237" t="s">
        <v>96</v>
      </c>
      <c r="AY336" s="18" t="s">
        <v>264</v>
      </c>
      <c r="BE336" s="238">
        <f>IF(N336="základní",J336,0)</f>
        <v>0</v>
      </c>
      <c r="BF336" s="238">
        <f>IF(N336="snížená",J336,0)</f>
        <v>0</v>
      </c>
      <c r="BG336" s="238">
        <f>IF(N336="zákl. přenesená",J336,0)</f>
        <v>0</v>
      </c>
      <c r="BH336" s="238">
        <f>IF(N336="sníž. přenesená",J336,0)</f>
        <v>0</v>
      </c>
      <c r="BI336" s="238">
        <f>IF(N336="nulová",J336,0)</f>
        <v>0</v>
      </c>
      <c r="BJ336" s="18" t="s">
        <v>93</v>
      </c>
      <c r="BK336" s="238">
        <f>ROUND(I336*H336,2)</f>
        <v>0</v>
      </c>
      <c r="BL336" s="18" t="s">
        <v>991</v>
      </c>
      <c r="BM336" s="237" t="s">
        <v>1546</v>
      </c>
    </row>
    <row r="337" s="2" customFormat="1" ht="16.5" customHeight="1">
      <c r="A337" s="40"/>
      <c r="B337" s="41"/>
      <c r="C337" s="225" t="s">
        <v>736</v>
      </c>
      <c r="D337" s="225" t="s">
        <v>266</v>
      </c>
      <c r="E337" s="226" t="s">
        <v>1002</v>
      </c>
      <c r="F337" s="227" t="s">
        <v>1003</v>
      </c>
      <c r="G337" s="228" t="s">
        <v>990</v>
      </c>
      <c r="H337" s="229">
        <v>1</v>
      </c>
      <c r="I337" s="230"/>
      <c r="J337" s="231">
        <f>ROUND(I337*H337,2)</f>
        <v>0</v>
      </c>
      <c r="K337" s="232"/>
      <c r="L337" s="46"/>
      <c r="M337" s="233" t="s">
        <v>1</v>
      </c>
      <c r="N337" s="234" t="s">
        <v>50</v>
      </c>
      <c r="O337" s="93"/>
      <c r="P337" s="235">
        <f>O337*H337</f>
        <v>0</v>
      </c>
      <c r="Q337" s="235">
        <v>0</v>
      </c>
      <c r="R337" s="235">
        <f>Q337*H337</f>
        <v>0</v>
      </c>
      <c r="S337" s="235">
        <v>0</v>
      </c>
      <c r="T337" s="23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7" t="s">
        <v>991</v>
      </c>
      <c r="AT337" s="237" t="s">
        <v>266</v>
      </c>
      <c r="AU337" s="237" t="s">
        <v>96</v>
      </c>
      <c r="AY337" s="18" t="s">
        <v>264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8" t="s">
        <v>93</v>
      </c>
      <c r="BK337" s="238">
        <f>ROUND(I337*H337,2)</f>
        <v>0</v>
      </c>
      <c r="BL337" s="18" t="s">
        <v>991</v>
      </c>
      <c r="BM337" s="237" t="s">
        <v>1547</v>
      </c>
    </row>
    <row r="338" s="12" customFormat="1" ht="22.8" customHeight="1">
      <c r="A338" s="12"/>
      <c r="B338" s="209"/>
      <c r="C338" s="210"/>
      <c r="D338" s="211" t="s">
        <v>84</v>
      </c>
      <c r="E338" s="223" t="s">
        <v>1005</v>
      </c>
      <c r="F338" s="223" t="s">
        <v>1006</v>
      </c>
      <c r="G338" s="210"/>
      <c r="H338" s="210"/>
      <c r="I338" s="213"/>
      <c r="J338" s="224">
        <f>BK338</f>
        <v>0</v>
      </c>
      <c r="K338" s="210"/>
      <c r="L338" s="215"/>
      <c r="M338" s="216"/>
      <c r="N338" s="217"/>
      <c r="O338" s="217"/>
      <c r="P338" s="218">
        <f>P339</f>
        <v>0</v>
      </c>
      <c r="Q338" s="217"/>
      <c r="R338" s="218">
        <f>R339</f>
        <v>0</v>
      </c>
      <c r="S338" s="217"/>
      <c r="T338" s="219">
        <f>T339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0" t="s">
        <v>305</v>
      </c>
      <c r="AT338" s="221" t="s">
        <v>84</v>
      </c>
      <c r="AU338" s="221" t="s">
        <v>93</v>
      </c>
      <c r="AY338" s="220" t="s">
        <v>264</v>
      </c>
      <c r="BK338" s="222">
        <f>BK339</f>
        <v>0</v>
      </c>
    </row>
    <row r="339" s="2" customFormat="1" ht="16.5" customHeight="1">
      <c r="A339" s="40"/>
      <c r="B339" s="41"/>
      <c r="C339" s="225" t="s">
        <v>740</v>
      </c>
      <c r="D339" s="225" t="s">
        <v>266</v>
      </c>
      <c r="E339" s="226" t="s">
        <v>1008</v>
      </c>
      <c r="F339" s="227" t="s">
        <v>1009</v>
      </c>
      <c r="G339" s="228" t="s">
        <v>990</v>
      </c>
      <c r="H339" s="229">
        <v>1</v>
      </c>
      <c r="I339" s="230"/>
      <c r="J339" s="231">
        <f>ROUND(I339*H339,2)</f>
        <v>0</v>
      </c>
      <c r="K339" s="232"/>
      <c r="L339" s="46"/>
      <c r="M339" s="233" t="s">
        <v>1</v>
      </c>
      <c r="N339" s="234" t="s">
        <v>50</v>
      </c>
      <c r="O339" s="93"/>
      <c r="P339" s="235">
        <f>O339*H339</f>
        <v>0</v>
      </c>
      <c r="Q339" s="235">
        <v>0</v>
      </c>
      <c r="R339" s="235">
        <f>Q339*H339</f>
        <v>0</v>
      </c>
      <c r="S339" s="235">
        <v>0</v>
      </c>
      <c r="T339" s="23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7" t="s">
        <v>991</v>
      </c>
      <c r="AT339" s="237" t="s">
        <v>266</v>
      </c>
      <c r="AU339" s="237" t="s">
        <v>96</v>
      </c>
      <c r="AY339" s="18" t="s">
        <v>264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8" t="s">
        <v>93</v>
      </c>
      <c r="BK339" s="238">
        <f>ROUND(I339*H339,2)</f>
        <v>0</v>
      </c>
      <c r="BL339" s="18" t="s">
        <v>991</v>
      </c>
      <c r="BM339" s="237" t="s">
        <v>1548</v>
      </c>
    </row>
    <row r="340" s="12" customFormat="1" ht="22.8" customHeight="1">
      <c r="A340" s="12"/>
      <c r="B340" s="209"/>
      <c r="C340" s="210"/>
      <c r="D340" s="211" t="s">
        <v>84</v>
      </c>
      <c r="E340" s="223" t="s">
        <v>1011</v>
      </c>
      <c r="F340" s="223" t="s">
        <v>1012</v>
      </c>
      <c r="G340" s="210"/>
      <c r="H340" s="210"/>
      <c r="I340" s="213"/>
      <c r="J340" s="224">
        <f>BK340</f>
        <v>0</v>
      </c>
      <c r="K340" s="210"/>
      <c r="L340" s="215"/>
      <c r="M340" s="216"/>
      <c r="N340" s="217"/>
      <c r="O340" s="217"/>
      <c r="P340" s="218">
        <f>P341</f>
        <v>0</v>
      </c>
      <c r="Q340" s="217"/>
      <c r="R340" s="218">
        <f>R341</f>
        <v>0</v>
      </c>
      <c r="S340" s="217"/>
      <c r="T340" s="219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0" t="s">
        <v>305</v>
      </c>
      <c r="AT340" s="221" t="s">
        <v>84</v>
      </c>
      <c r="AU340" s="221" t="s">
        <v>93</v>
      </c>
      <c r="AY340" s="220" t="s">
        <v>264</v>
      </c>
      <c r="BK340" s="222">
        <f>BK341</f>
        <v>0</v>
      </c>
    </row>
    <row r="341" s="2" customFormat="1" ht="24.15" customHeight="1">
      <c r="A341" s="40"/>
      <c r="B341" s="41"/>
      <c r="C341" s="225" t="s">
        <v>744</v>
      </c>
      <c r="D341" s="225" t="s">
        <v>266</v>
      </c>
      <c r="E341" s="226" t="s">
        <v>1014</v>
      </c>
      <c r="F341" s="227" t="s">
        <v>1015</v>
      </c>
      <c r="G341" s="228" t="s">
        <v>990</v>
      </c>
      <c r="H341" s="229">
        <v>1</v>
      </c>
      <c r="I341" s="230"/>
      <c r="J341" s="231">
        <f>ROUND(I341*H341,2)</f>
        <v>0</v>
      </c>
      <c r="K341" s="232"/>
      <c r="L341" s="46"/>
      <c r="M341" s="294" t="s">
        <v>1</v>
      </c>
      <c r="N341" s="295" t="s">
        <v>50</v>
      </c>
      <c r="O341" s="296"/>
      <c r="P341" s="297">
        <f>O341*H341</f>
        <v>0</v>
      </c>
      <c r="Q341" s="297">
        <v>0</v>
      </c>
      <c r="R341" s="297">
        <f>Q341*H341</f>
        <v>0</v>
      </c>
      <c r="S341" s="297">
        <v>0</v>
      </c>
      <c r="T341" s="29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7" t="s">
        <v>991</v>
      </c>
      <c r="AT341" s="237" t="s">
        <v>266</v>
      </c>
      <c r="AU341" s="237" t="s">
        <v>96</v>
      </c>
      <c r="AY341" s="18" t="s">
        <v>264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8" t="s">
        <v>93</v>
      </c>
      <c r="BK341" s="238">
        <f>ROUND(I341*H341,2)</f>
        <v>0</v>
      </c>
      <c r="BL341" s="18" t="s">
        <v>991</v>
      </c>
      <c r="BM341" s="237" t="s">
        <v>1549</v>
      </c>
    </row>
    <row r="342" s="2" customFormat="1" ht="6.96" customHeight="1">
      <c r="A342" s="40"/>
      <c r="B342" s="68"/>
      <c r="C342" s="69"/>
      <c r="D342" s="69"/>
      <c r="E342" s="69"/>
      <c r="F342" s="69"/>
      <c r="G342" s="69"/>
      <c r="H342" s="69"/>
      <c r="I342" s="69"/>
      <c r="J342" s="69"/>
      <c r="K342" s="69"/>
      <c r="L342" s="46"/>
      <c r="M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</sheetData>
  <sheetProtection sheet="1" autoFilter="0" formatColumns="0" formatRows="0" objects="1" scenarios="1" spinCount="100000" saltValue="apXkJ5emiux62enII4BPEvc45cjw7YDrH1TEVJqDmvIgmybUKraE0DNPU1ph5//VrmuWuIwweoF5Oc+uHsnNLw==" hashValue="rsf5fyr5G4ntSYENJ3ngRBXbe7P3vRnIu/5r3Lpg04+NIv65eCbJRjQFeVGBYlyGr4ZpNJCvwv290x0SthJorw==" algorithmName="SHA-512" password="CC35"/>
  <autoFilter ref="C127:K341"/>
  <mergeCells count="9">
    <mergeCell ref="E7:H7"/>
    <mergeCell ref="E9:H9"/>
    <mergeCell ref="E18:H18"/>
    <mergeCell ref="E27:H27"/>
    <mergeCell ref="E84:H84"/>
    <mergeCell ref="E86:H8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  <c r="AZ2" s="138" t="s">
        <v>1377</v>
      </c>
      <c r="BA2" s="138" t="s">
        <v>1</v>
      </c>
      <c r="BB2" s="138" t="s">
        <v>1</v>
      </c>
      <c r="BC2" s="138" t="s">
        <v>1550</v>
      </c>
      <c r="BD2" s="13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96</v>
      </c>
      <c r="AZ3" s="138" t="s">
        <v>1019</v>
      </c>
      <c r="BA3" s="138" t="s">
        <v>1</v>
      </c>
      <c r="BB3" s="138" t="s">
        <v>1</v>
      </c>
      <c r="BC3" s="138" t="s">
        <v>1551</v>
      </c>
      <c r="BD3" s="138" t="s">
        <v>96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  <c r="AZ4" s="138" t="s">
        <v>1380</v>
      </c>
      <c r="BA4" s="138" t="s">
        <v>1</v>
      </c>
      <c r="BB4" s="138" t="s">
        <v>1</v>
      </c>
      <c r="BC4" s="138" t="s">
        <v>1552</v>
      </c>
      <c r="BD4" s="138" t="s">
        <v>96</v>
      </c>
    </row>
    <row r="5" s="1" customFormat="1" ht="6.96" customHeight="1">
      <c r="B5" s="21"/>
      <c r="L5" s="21"/>
      <c r="AZ5" s="138" t="s">
        <v>1021</v>
      </c>
      <c r="BA5" s="138" t="s">
        <v>1</v>
      </c>
      <c r="BB5" s="138" t="s">
        <v>1</v>
      </c>
      <c r="BC5" s="138" t="s">
        <v>1552</v>
      </c>
      <c r="BD5" s="138" t="s">
        <v>96</v>
      </c>
    </row>
    <row r="6" s="1" customFormat="1" ht="12" customHeight="1">
      <c r="B6" s="21"/>
      <c r="D6" s="143" t="s">
        <v>16</v>
      </c>
      <c r="L6" s="21"/>
      <c r="AZ6" s="138" t="s">
        <v>1382</v>
      </c>
      <c r="BA6" s="138" t="s">
        <v>1</v>
      </c>
      <c r="BB6" s="138" t="s">
        <v>1</v>
      </c>
      <c r="BC6" s="138" t="s">
        <v>1553</v>
      </c>
      <c r="BD6" s="138" t="s">
        <v>96</v>
      </c>
    </row>
    <row r="7" s="1" customFormat="1" ht="16.5" customHeight="1">
      <c r="B7" s="21"/>
      <c r="E7" s="144" t="str">
        <f>'Rekapitulace stavby'!K6</f>
        <v>Bakov nad Jizerou, oprava vodovodu a kanalizace</v>
      </c>
      <c r="F7" s="143"/>
      <c r="G7" s="143"/>
      <c r="H7" s="143"/>
      <c r="L7" s="21"/>
      <c r="AZ7" s="138" t="s">
        <v>1025</v>
      </c>
      <c r="BA7" s="138" t="s">
        <v>1</v>
      </c>
      <c r="BB7" s="138" t="s">
        <v>1</v>
      </c>
      <c r="BC7" s="138" t="s">
        <v>1554</v>
      </c>
      <c r="BD7" s="138" t="s">
        <v>96</v>
      </c>
    </row>
    <row r="8" s="2" customFormat="1" ht="12" customHeight="1">
      <c r="A8" s="40"/>
      <c r="B8" s="46"/>
      <c r="C8" s="40"/>
      <c r="D8" s="143" t="s">
        <v>132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8" t="s">
        <v>1387</v>
      </c>
      <c r="BA8" s="138" t="s">
        <v>1</v>
      </c>
      <c r="BB8" s="138" t="s">
        <v>1</v>
      </c>
      <c r="BC8" s="138" t="s">
        <v>1555</v>
      </c>
      <c r="BD8" s="138" t="s">
        <v>96</v>
      </c>
    </row>
    <row r="9" s="2" customFormat="1" ht="16.5" customHeight="1">
      <c r="A9" s="40"/>
      <c r="B9" s="46"/>
      <c r="C9" s="40"/>
      <c r="D9" s="40"/>
      <c r="E9" s="145" t="s">
        <v>1556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8" t="s">
        <v>151</v>
      </c>
      <c r="BA9" s="138" t="s">
        <v>1</v>
      </c>
      <c r="BB9" s="138" t="s">
        <v>1</v>
      </c>
      <c r="BC9" s="138" t="s">
        <v>1557</v>
      </c>
      <c r="BD9" s="138" t="s">
        <v>96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8" t="s">
        <v>165</v>
      </c>
      <c r="BA10" s="138" t="s">
        <v>1</v>
      </c>
      <c r="BB10" s="138" t="s">
        <v>1</v>
      </c>
      <c r="BC10" s="138" t="s">
        <v>1035</v>
      </c>
      <c r="BD10" s="138" t="s">
        <v>96</v>
      </c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95</v>
      </c>
      <c r="G11" s="40"/>
      <c r="H11" s="40"/>
      <c r="I11" s="143" t="s">
        <v>20</v>
      </c>
      <c r="J11" s="146" t="s">
        <v>139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8" t="s">
        <v>161</v>
      </c>
      <c r="BA11" s="138" t="s">
        <v>1</v>
      </c>
      <c r="BB11" s="138" t="s">
        <v>1</v>
      </c>
      <c r="BC11" s="138" t="s">
        <v>1557</v>
      </c>
      <c r="BD11" s="138" t="s">
        <v>96</v>
      </c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5. 8. 2022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8" t="s">
        <v>159</v>
      </c>
      <c r="BA12" s="138" t="s">
        <v>1</v>
      </c>
      <c r="BB12" s="138" t="s">
        <v>1</v>
      </c>
      <c r="BC12" s="138" t="s">
        <v>1558</v>
      </c>
      <c r="BD12" s="138" t="s">
        <v>96</v>
      </c>
    </row>
    <row r="13" s="2" customFormat="1" ht="21.84" customHeight="1">
      <c r="A13" s="40"/>
      <c r="B13" s="46"/>
      <c r="C13" s="40"/>
      <c r="D13" s="148" t="s">
        <v>26</v>
      </c>
      <c r="E13" s="40"/>
      <c r="F13" s="149" t="s">
        <v>27</v>
      </c>
      <c r="G13" s="40"/>
      <c r="H13" s="40"/>
      <c r="I13" s="148" t="s">
        <v>28</v>
      </c>
      <c r="J13" s="149" t="s">
        <v>144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8" t="s">
        <v>168</v>
      </c>
      <c r="BA13" s="138" t="s">
        <v>1</v>
      </c>
      <c r="BB13" s="138" t="s">
        <v>1</v>
      </c>
      <c r="BC13" s="138" t="s">
        <v>1559</v>
      </c>
      <c r="BD13" s="138" t="s">
        <v>96</v>
      </c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8" t="s">
        <v>170</v>
      </c>
      <c r="BA14" s="138" t="s">
        <v>1</v>
      </c>
      <c r="BB14" s="138" t="s">
        <v>1</v>
      </c>
      <c r="BC14" s="138" t="s">
        <v>1245</v>
      </c>
      <c r="BD14" s="138" t="s">
        <v>96</v>
      </c>
    </row>
    <row r="15" s="2" customFormat="1" ht="18" customHeight="1">
      <c r="A15" s="40"/>
      <c r="B15" s="46"/>
      <c r="C15" s="40"/>
      <c r="D15" s="40"/>
      <c r="E15" s="146" t="s">
        <v>33</v>
      </c>
      <c r="F15" s="40"/>
      <c r="G15" s="40"/>
      <c r="H15" s="40"/>
      <c r="I15" s="143" t="s">
        <v>34</v>
      </c>
      <c r="J15" s="146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8" t="s">
        <v>176</v>
      </c>
      <c r="BA15" s="138" t="s">
        <v>1</v>
      </c>
      <c r="BB15" s="138" t="s">
        <v>1</v>
      </c>
      <c r="BC15" s="138" t="s">
        <v>1560</v>
      </c>
      <c r="BD15" s="138" t="s">
        <v>96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8" t="s">
        <v>178</v>
      </c>
      <c r="BA16" s="138" t="s">
        <v>1</v>
      </c>
      <c r="BB16" s="138" t="s">
        <v>1</v>
      </c>
      <c r="BC16" s="138" t="s">
        <v>85</v>
      </c>
      <c r="BD16" s="138" t="s">
        <v>96</v>
      </c>
    </row>
    <row r="17" s="2" customFormat="1" ht="12" customHeight="1">
      <c r="A17" s="40"/>
      <c r="B17" s="46"/>
      <c r="C17" s="40"/>
      <c r="D17" s="143" t="s">
        <v>36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8" t="s">
        <v>180</v>
      </c>
      <c r="BA17" s="138" t="s">
        <v>1</v>
      </c>
      <c r="BB17" s="138" t="s">
        <v>1</v>
      </c>
      <c r="BC17" s="138" t="s">
        <v>1560</v>
      </c>
      <c r="BD17" s="138" t="s">
        <v>96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8" t="s">
        <v>182</v>
      </c>
      <c r="BA18" s="138" t="s">
        <v>1</v>
      </c>
      <c r="BB18" s="138" t="s">
        <v>1</v>
      </c>
      <c r="BC18" s="138" t="s">
        <v>1561</v>
      </c>
      <c r="BD18" s="138" t="s">
        <v>96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8" t="s">
        <v>184</v>
      </c>
      <c r="BA19" s="138" t="s">
        <v>1</v>
      </c>
      <c r="BB19" s="138" t="s">
        <v>1</v>
      </c>
      <c r="BC19" s="138" t="s">
        <v>1561</v>
      </c>
      <c r="BD19" s="138" t="s">
        <v>96</v>
      </c>
    </row>
    <row r="20" s="2" customFormat="1" ht="12" customHeight="1">
      <c r="A20" s="40"/>
      <c r="B20" s="46"/>
      <c r="C20" s="40"/>
      <c r="D20" s="143" t="s">
        <v>38</v>
      </c>
      <c r="E20" s="40"/>
      <c r="F20" s="40"/>
      <c r="G20" s="40"/>
      <c r="H20" s="40"/>
      <c r="I20" s="143" t="s">
        <v>31</v>
      </c>
      <c r="J20" s="146" t="s">
        <v>39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8" t="s">
        <v>185</v>
      </c>
      <c r="BA20" s="138" t="s">
        <v>1</v>
      </c>
      <c r="BB20" s="138" t="s">
        <v>1</v>
      </c>
      <c r="BC20" s="138" t="s">
        <v>1562</v>
      </c>
      <c r="BD20" s="138" t="s">
        <v>96</v>
      </c>
    </row>
    <row r="21" s="2" customFormat="1" ht="18" customHeight="1">
      <c r="A21" s="40"/>
      <c r="B21" s="46"/>
      <c r="C21" s="40"/>
      <c r="D21" s="40"/>
      <c r="E21" s="146" t="s">
        <v>40</v>
      </c>
      <c r="F21" s="40"/>
      <c r="G21" s="40"/>
      <c r="H21" s="40"/>
      <c r="I21" s="143" t="s">
        <v>34</v>
      </c>
      <c r="J21" s="146" t="s">
        <v>41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8" t="s">
        <v>187</v>
      </c>
      <c r="BA21" s="138" t="s">
        <v>1</v>
      </c>
      <c r="BB21" s="138" t="s">
        <v>1</v>
      </c>
      <c r="BC21" s="138" t="s">
        <v>1563</v>
      </c>
      <c r="BD21" s="138" t="s">
        <v>96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8" t="s">
        <v>189</v>
      </c>
      <c r="BA22" s="138" t="s">
        <v>1</v>
      </c>
      <c r="BB22" s="138" t="s">
        <v>1</v>
      </c>
      <c r="BC22" s="138" t="s">
        <v>85</v>
      </c>
      <c r="BD22" s="138" t="s">
        <v>96</v>
      </c>
    </row>
    <row r="23" s="2" customFormat="1" ht="12" customHeight="1">
      <c r="A23" s="40"/>
      <c r="B23" s="46"/>
      <c r="C23" s="40"/>
      <c r="D23" s="143" t="s">
        <v>43</v>
      </c>
      <c r="E23" s="40"/>
      <c r="F23" s="40"/>
      <c r="G23" s="40"/>
      <c r="H23" s="40"/>
      <c r="I23" s="143" t="s">
        <v>31</v>
      </c>
      <c r="J23" s="146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8" t="s">
        <v>191</v>
      </c>
      <c r="BA23" s="138" t="s">
        <v>1</v>
      </c>
      <c r="BB23" s="138" t="s">
        <v>1</v>
      </c>
      <c r="BC23" s="138" t="s">
        <v>1561</v>
      </c>
      <c r="BD23" s="138" t="s">
        <v>96</v>
      </c>
    </row>
    <row r="24" s="2" customFormat="1" ht="18" customHeight="1">
      <c r="A24" s="40"/>
      <c r="B24" s="46"/>
      <c r="C24" s="40"/>
      <c r="D24" s="40"/>
      <c r="E24" s="146" t="s">
        <v>40</v>
      </c>
      <c r="F24" s="40"/>
      <c r="G24" s="40"/>
      <c r="H24" s="40"/>
      <c r="I24" s="143" t="s">
        <v>34</v>
      </c>
      <c r="J24" s="146" t="s">
        <v>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8" t="s">
        <v>193</v>
      </c>
      <c r="BA24" s="138" t="s">
        <v>1</v>
      </c>
      <c r="BB24" s="138" t="s">
        <v>1</v>
      </c>
      <c r="BC24" s="138" t="s">
        <v>1561</v>
      </c>
      <c r="BD24" s="138" t="s">
        <v>96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8" t="s">
        <v>194</v>
      </c>
      <c r="BA25" s="138" t="s">
        <v>1</v>
      </c>
      <c r="BB25" s="138" t="s">
        <v>1</v>
      </c>
      <c r="BC25" s="138" t="s">
        <v>1560</v>
      </c>
      <c r="BD25" s="138" t="s">
        <v>96</v>
      </c>
    </row>
    <row r="26" s="2" customFormat="1" ht="12" customHeight="1">
      <c r="A26" s="40"/>
      <c r="B26" s="46"/>
      <c r="C26" s="40"/>
      <c r="D26" s="143" t="s">
        <v>44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8" t="s">
        <v>196</v>
      </c>
      <c r="BA26" s="138" t="s">
        <v>1</v>
      </c>
      <c r="BB26" s="138" t="s">
        <v>1</v>
      </c>
      <c r="BC26" s="138" t="s">
        <v>1564</v>
      </c>
      <c r="BD26" s="138" t="s">
        <v>96</v>
      </c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Z27" s="154" t="s">
        <v>198</v>
      </c>
      <c r="BA27" s="154" t="s">
        <v>1</v>
      </c>
      <c r="BB27" s="154" t="s">
        <v>1</v>
      </c>
      <c r="BC27" s="154" t="s">
        <v>1565</v>
      </c>
      <c r="BD27" s="154" t="s">
        <v>96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38" t="s">
        <v>202</v>
      </c>
      <c r="BA28" s="138" t="s">
        <v>1</v>
      </c>
      <c r="BB28" s="138" t="s">
        <v>1</v>
      </c>
      <c r="BC28" s="138" t="s">
        <v>1566</v>
      </c>
      <c r="BD28" s="138" t="s">
        <v>96</v>
      </c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38" t="s">
        <v>204</v>
      </c>
      <c r="BA29" s="138" t="s">
        <v>1</v>
      </c>
      <c r="BB29" s="138" t="s">
        <v>1</v>
      </c>
      <c r="BC29" s="138" t="s">
        <v>1567</v>
      </c>
      <c r="BD29" s="138" t="s">
        <v>96</v>
      </c>
    </row>
    <row r="30" s="2" customFormat="1" ht="25.44" customHeight="1">
      <c r="A30" s="40"/>
      <c r="B30" s="46"/>
      <c r="C30" s="40"/>
      <c r="D30" s="156" t="s">
        <v>45</v>
      </c>
      <c r="E30" s="40"/>
      <c r="F30" s="40"/>
      <c r="G30" s="40"/>
      <c r="H30" s="40"/>
      <c r="I30" s="40"/>
      <c r="J30" s="157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38" t="s">
        <v>206</v>
      </c>
      <c r="BA30" s="138" t="s">
        <v>1</v>
      </c>
      <c r="BB30" s="138" t="s">
        <v>1</v>
      </c>
      <c r="BC30" s="138" t="s">
        <v>1568</v>
      </c>
      <c r="BD30" s="138" t="s">
        <v>96</v>
      </c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38" t="s">
        <v>208</v>
      </c>
      <c r="BA31" s="138" t="s">
        <v>1</v>
      </c>
      <c r="BB31" s="138" t="s">
        <v>1</v>
      </c>
      <c r="BC31" s="138" t="s">
        <v>1569</v>
      </c>
      <c r="BD31" s="138" t="s">
        <v>96</v>
      </c>
    </row>
    <row r="32" s="2" customFormat="1" ht="14.4" customHeight="1">
      <c r="A32" s="40"/>
      <c r="B32" s="46"/>
      <c r="C32" s="40"/>
      <c r="D32" s="40"/>
      <c r="E32" s="40"/>
      <c r="F32" s="158" t="s">
        <v>47</v>
      </c>
      <c r="G32" s="40"/>
      <c r="H32" s="40"/>
      <c r="I32" s="158" t="s">
        <v>46</v>
      </c>
      <c r="J32" s="158" t="s">
        <v>48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38" t="s">
        <v>222</v>
      </c>
      <c r="BA32" s="138" t="s">
        <v>1</v>
      </c>
      <c r="BB32" s="138" t="s">
        <v>1</v>
      </c>
      <c r="BC32" s="138" t="s">
        <v>1570</v>
      </c>
      <c r="BD32" s="138" t="s">
        <v>96</v>
      </c>
    </row>
    <row r="33" s="2" customFormat="1" ht="14.4" customHeight="1">
      <c r="A33" s="40"/>
      <c r="B33" s="46"/>
      <c r="C33" s="40"/>
      <c r="D33" s="159" t="s">
        <v>49</v>
      </c>
      <c r="E33" s="143" t="s">
        <v>50</v>
      </c>
      <c r="F33" s="160">
        <f>ROUND((SUM(BE129:BE356)),  2)</f>
        <v>0</v>
      </c>
      <c r="G33" s="40"/>
      <c r="H33" s="40"/>
      <c r="I33" s="161">
        <v>0.20999999999999999</v>
      </c>
      <c r="J33" s="160">
        <f>ROUND(((SUM(BE129:BE356))*I33),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38" t="s">
        <v>224</v>
      </c>
      <c r="BA33" s="138" t="s">
        <v>1</v>
      </c>
      <c r="BB33" s="138" t="s">
        <v>1</v>
      </c>
      <c r="BC33" s="138" t="s">
        <v>1571</v>
      </c>
      <c r="BD33" s="138" t="s">
        <v>96</v>
      </c>
    </row>
    <row r="34" s="2" customFormat="1" ht="14.4" customHeight="1">
      <c r="A34" s="40"/>
      <c r="B34" s="46"/>
      <c r="C34" s="40"/>
      <c r="D34" s="40"/>
      <c r="E34" s="143" t="s">
        <v>51</v>
      </c>
      <c r="F34" s="160">
        <f>ROUND((SUM(BF129:BF356)),  2)</f>
        <v>0</v>
      </c>
      <c r="G34" s="40"/>
      <c r="H34" s="40"/>
      <c r="I34" s="161">
        <v>0.14999999999999999</v>
      </c>
      <c r="J34" s="160">
        <f>ROUND(((SUM(BF129:BF356))*I34),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38" t="s">
        <v>1053</v>
      </c>
      <c r="BA34" s="138" t="s">
        <v>1</v>
      </c>
      <c r="BB34" s="138" t="s">
        <v>1</v>
      </c>
      <c r="BC34" s="138" t="s">
        <v>7</v>
      </c>
      <c r="BD34" s="138" t="s">
        <v>96</v>
      </c>
    </row>
    <row r="35" hidden="1" s="2" customFormat="1" ht="14.4" customHeight="1">
      <c r="A35" s="40"/>
      <c r="B35" s="46"/>
      <c r="C35" s="40"/>
      <c r="D35" s="40"/>
      <c r="E35" s="143" t="s">
        <v>52</v>
      </c>
      <c r="F35" s="160">
        <f>ROUND((SUM(BG129:BG356)),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38" t="s">
        <v>210</v>
      </c>
      <c r="BA35" s="138" t="s">
        <v>1</v>
      </c>
      <c r="BB35" s="138" t="s">
        <v>1</v>
      </c>
      <c r="BC35" s="138" t="s">
        <v>1572</v>
      </c>
      <c r="BD35" s="138" t="s">
        <v>96</v>
      </c>
    </row>
    <row r="36" hidden="1" s="2" customFormat="1" ht="14.4" customHeight="1">
      <c r="A36" s="40"/>
      <c r="B36" s="46"/>
      <c r="C36" s="40"/>
      <c r="D36" s="40"/>
      <c r="E36" s="143" t="s">
        <v>53</v>
      </c>
      <c r="F36" s="160">
        <f>ROUND((SUM(BH129:BH356)),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38" t="s">
        <v>1573</v>
      </c>
      <c r="BA36" s="138" t="s">
        <v>1</v>
      </c>
      <c r="BB36" s="138" t="s">
        <v>1</v>
      </c>
      <c r="BC36" s="138" t="s">
        <v>1574</v>
      </c>
      <c r="BD36" s="138" t="s">
        <v>96</v>
      </c>
    </row>
    <row r="37" hidden="1" s="2" customFormat="1" ht="14.4" customHeight="1">
      <c r="A37" s="40"/>
      <c r="B37" s="46"/>
      <c r="C37" s="40"/>
      <c r="D37" s="40"/>
      <c r="E37" s="143" t="s">
        <v>54</v>
      </c>
      <c r="F37" s="160">
        <f>ROUND((SUM(BI129:BI356)),  2)</f>
        <v>0</v>
      </c>
      <c r="G37" s="40"/>
      <c r="H37" s="40"/>
      <c r="I37" s="161">
        <v>0</v>
      </c>
      <c r="J37" s="16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38" t="s">
        <v>1575</v>
      </c>
      <c r="BA37" s="138" t="s">
        <v>1</v>
      </c>
      <c r="BB37" s="138" t="s">
        <v>1</v>
      </c>
      <c r="BC37" s="138" t="s">
        <v>1576</v>
      </c>
      <c r="BD37" s="138" t="s">
        <v>96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55</v>
      </c>
      <c r="E39" s="164"/>
      <c r="F39" s="164"/>
      <c r="G39" s="165" t="s">
        <v>56</v>
      </c>
      <c r="H39" s="166" t="s">
        <v>57</v>
      </c>
      <c r="I39" s="164"/>
      <c r="J39" s="167">
        <f>SUM(J30:J37)</f>
        <v>0</v>
      </c>
      <c r="K39" s="168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2" customFormat="1" ht="14.4" customHeight="1">
      <c r="B49" s="65"/>
      <c r="D49" s="169" t="s">
        <v>58</v>
      </c>
      <c r="E49" s="170"/>
      <c r="F49" s="170"/>
      <c r="G49" s="169" t="s">
        <v>59</v>
      </c>
      <c r="H49" s="170"/>
      <c r="I49" s="170"/>
      <c r="J49" s="170"/>
      <c r="K49" s="170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71" t="s">
        <v>60</v>
      </c>
      <c r="E60" s="172"/>
      <c r="F60" s="173" t="s">
        <v>61</v>
      </c>
      <c r="G60" s="171" t="s">
        <v>60</v>
      </c>
      <c r="H60" s="172"/>
      <c r="I60" s="172"/>
      <c r="J60" s="174" t="s">
        <v>61</v>
      </c>
      <c r="K60" s="172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69" t="s">
        <v>62</v>
      </c>
      <c r="E64" s="175"/>
      <c r="F64" s="175"/>
      <c r="G64" s="169" t="s">
        <v>63</v>
      </c>
      <c r="H64" s="175"/>
      <c r="I64" s="175"/>
      <c r="J64" s="175"/>
      <c r="K64" s="175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71" t="s">
        <v>60</v>
      </c>
      <c r="E75" s="172"/>
      <c r="F75" s="173" t="s">
        <v>61</v>
      </c>
      <c r="G75" s="171" t="s">
        <v>60</v>
      </c>
      <c r="H75" s="172"/>
      <c r="I75" s="172"/>
      <c r="J75" s="174" t="s">
        <v>61</v>
      </c>
      <c r="K75" s="172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78"/>
      <c r="C80" s="179"/>
      <c r="D80" s="179"/>
      <c r="E80" s="179"/>
      <c r="F80" s="179"/>
      <c r="G80" s="179"/>
      <c r="H80" s="179"/>
      <c r="I80" s="179"/>
      <c r="J80" s="179"/>
      <c r="K80" s="179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230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0" t="str">
        <f>E7</f>
        <v>Bakov nad Jizerou, oprava vodovodu a kanalizace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132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2125-5 - IO 05-Vodovodní řad E, F-Macharova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Bakov nad Jizerou</v>
      </c>
      <c r="G88" s="42"/>
      <c r="H88" s="42"/>
      <c r="I88" s="33" t="s">
        <v>24</v>
      </c>
      <c r="J88" s="81" t="str">
        <f>IF(J12="","",J12)</f>
        <v>5. 8. 2022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Vodovody a kanalizace Mladá Boleslav, a.s.</v>
      </c>
      <c r="G90" s="42"/>
      <c r="H90" s="42"/>
      <c r="I90" s="33" t="s">
        <v>38</v>
      </c>
      <c r="J90" s="38" t="str">
        <f>E21</f>
        <v>Ing. Petr Čepický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43</v>
      </c>
      <c r="J91" s="38" t="str">
        <f>E24</f>
        <v>Ing. Petr Čepický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81" t="s">
        <v>231</v>
      </c>
      <c r="D93" s="182"/>
      <c r="E93" s="182"/>
      <c r="F93" s="182"/>
      <c r="G93" s="182"/>
      <c r="H93" s="182"/>
      <c r="I93" s="182"/>
      <c r="J93" s="183" t="s">
        <v>232</v>
      </c>
      <c r="K93" s="18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84" t="s">
        <v>233</v>
      </c>
      <c r="D95" s="42"/>
      <c r="E95" s="42"/>
      <c r="F95" s="42"/>
      <c r="G95" s="42"/>
      <c r="H95" s="42"/>
      <c r="I95" s="42"/>
      <c r="J95" s="112">
        <f>J129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234</v>
      </c>
    </row>
    <row r="96" s="9" customFormat="1" ht="24.96" customHeight="1">
      <c r="A96" s="9"/>
      <c r="B96" s="185"/>
      <c r="C96" s="186"/>
      <c r="D96" s="187" t="s">
        <v>235</v>
      </c>
      <c r="E96" s="188"/>
      <c r="F96" s="188"/>
      <c r="G96" s="188"/>
      <c r="H96" s="188"/>
      <c r="I96" s="188"/>
      <c r="J96" s="189">
        <f>J130</f>
        <v>0</v>
      </c>
      <c r="K96" s="186"/>
      <c r="L96" s="19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91"/>
      <c r="C97" s="192"/>
      <c r="D97" s="193" t="s">
        <v>236</v>
      </c>
      <c r="E97" s="194"/>
      <c r="F97" s="194"/>
      <c r="G97" s="194"/>
      <c r="H97" s="194"/>
      <c r="I97" s="194"/>
      <c r="J97" s="195">
        <f>J131</f>
        <v>0</v>
      </c>
      <c r="K97" s="192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1"/>
      <c r="C98" s="192"/>
      <c r="D98" s="193" t="s">
        <v>237</v>
      </c>
      <c r="E98" s="194"/>
      <c r="F98" s="194"/>
      <c r="G98" s="194"/>
      <c r="H98" s="194"/>
      <c r="I98" s="194"/>
      <c r="J98" s="195">
        <f>J207</f>
        <v>0</v>
      </c>
      <c r="K98" s="192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92"/>
      <c r="D99" s="193" t="s">
        <v>238</v>
      </c>
      <c r="E99" s="194"/>
      <c r="F99" s="194"/>
      <c r="G99" s="194"/>
      <c r="H99" s="194"/>
      <c r="I99" s="194"/>
      <c r="J99" s="195">
        <f>J217</f>
        <v>0</v>
      </c>
      <c r="K99" s="192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92"/>
      <c r="D100" s="193" t="s">
        <v>239</v>
      </c>
      <c r="E100" s="194"/>
      <c r="F100" s="194"/>
      <c r="G100" s="194"/>
      <c r="H100" s="194"/>
      <c r="I100" s="194"/>
      <c r="J100" s="195">
        <f>J232</f>
        <v>0</v>
      </c>
      <c r="K100" s="192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92"/>
      <c r="D101" s="193" t="s">
        <v>240</v>
      </c>
      <c r="E101" s="194"/>
      <c r="F101" s="194"/>
      <c r="G101" s="194"/>
      <c r="H101" s="194"/>
      <c r="I101" s="194"/>
      <c r="J101" s="195">
        <f>J237</f>
        <v>0</v>
      </c>
      <c r="K101" s="192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92"/>
      <c r="D102" s="193" t="s">
        <v>241</v>
      </c>
      <c r="E102" s="194"/>
      <c r="F102" s="194"/>
      <c r="G102" s="194"/>
      <c r="H102" s="194"/>
      <c r="I102" s="194"/>
      <c r="J102" s="195">
        <f>J306</f>
        <v>0</v>
      </c>
      <c r="K102" s="192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1"/>
      <c r="C103" s="192"/>
      <c r="D103" s="193" t="s">
        <v>242</v>
      </c>
      <c r="E103" s="194"/>
      <c r="F103" s="194"/>
      <c r="G103" s="194"/>
      <c r="H103" s="194"/>
      <c r="I103" s="194"/>
      <c r="J103" s="195">
        <f>J321</f>
        <v>0</v>
      </c>
      <c r="K103" s="192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92"/>
      <c r="D104" s="193" t="s">
        <v>243</v>
      </c>
      <c r="E104" s="194"/>
      <c r="F104" s="194"/>
      <c r="G104" s="194"/>
      <c r="H104" s="194"/>
      <c r="I104" s="194"/>
      <c r="J104" s="195">
        <f>J332</f>
        <v>0</v>
      </c>
      <c r="K104" s="192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92"/>
      <c r="D105" s="193" t="s">
        <v>244</v>
      </c>
      <c r="E105" s="194"/>
      <c r="F105" s="194"/>
      <c r="G105" s="194"/>
      <c r="H105" s="194"/>
      <c r="I105" s="194"/>
      <c r="J105" s="195">
        <f>J342</f>
        <v>0</v>
      </c>
      <c r="K105" s="192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5"/>
      <c r="C106" s="186"/>
      <c r="D106" s="187" t="s">
        <v>245</v>
      </c>
      <c r="E106" s="188"/>
      <c r="F106" s="188"/>
      <c r="G106" s="188"/>
      <c r="H106" s="188"/>
      <c r="I106" s="188"/>
      <c r="J106" s="189">
        <f>J347</f>
        <v>0</v>
      </c>
      <c r="K106" s="186"/>
      <c r="L106" s="19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1"/>
      <c r="C107" s="192"/>
      <c r="D107" s="193" t="s">
        <v>246</v>
      </c>
      <c r="E107" s="194"/>
      <c r="F107" s="194"/>
      <c r="G107" s="194"/>
      <c r="H107" s="194"/>
      <c r="I107" s="194"/>
      <c r="J107" s="195">
        <f>J348</f>
        <v>0</v>
      </c>
      <c r="K107" s="192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1"/>
      <c r="C108" s="192"/>
      <c r="D108" s="193" t="s">
        <v>247</v>
      </c>
      <c r="E108" s="194"/>
      <c r="F108" s="194"/>
      <c r="G108" s="194"/>
      <c r="H108" s="194"/>
      <c r="I108" s="194"/>
      <c r="J108" s="195">
        <f>J353</f>
        <v>0</v>
      </c>
      <c r="K108" s="192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1"/>
      <c r="C109" s="192"/>
      <c r="D109" s="193" t="s">
        <v>248</v>
      </c>
      <c r="E109" s="194"/>
      <c r="F109" s="194"/>
      <c r="G109" s="194"/>
      <c r="H109" s="194"/>
      <c r="I109" s="194"/>
      <c r="J109" s="195">
        <f>J355</f>
        <v>0</v>
      </c>
      <c r="K109" s="192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249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0" t="str">
        <f>E7</f>
        <v>Bakov nad Jizerou, oprava vodovodu a kanalizace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132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>2125-5 - IO 05-Vodovodní řad E, F-Macharova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Bakov nad Jizerou</v>
      </c>
      <c r="G123" s="42"/>
      <c r="H123" s="42"/>
      <c r="I123" s="33" t="s">
        <v>24</v>
      </c>
      <c r="J123" s="81" t="str">
        <f>IF(J12="","",J12)</f>
        <v>5. 8. 2022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30</v>
      </c>
      <c r="D125" s="42"/>
      <c r="E125" s="42"/>
      <c r="F125" s="28" t="str">
        <f>E15</f>
        <v>Vodovody a kanalizace Mladá Boleslav, a.s.</v>
      </c>
      <c r="G125" s="42"/>
      <c r="H125" s="42"/>
      <c r="I125" s="33" t="s">
        <v>38</v>
      </c>
      <c r="J125" s="38" t="str">
        <f>E21</f>
        <v>Ing. Petr Čepický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36</v>
      </c>
      <c r="D126" s="42"/>
      <c r="E126" s="42"/>
      <c r="F126" s="28" t="str">
        <f>IF(E18="","",E18)</f>
        <v>Vyplň údaj</v>
      </c>
      <c r="G126" s="42"/>
      <c r="H126" s="42"/>
      <c r="I126" s="33" t="s">
        <v>43</v>
      </c>
      <c r="J126" s="38" t="str">
        <f>E24</f>
        <v>Ing. Petr Čepický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197"/>
      <c r="B128" s="198"/>
      <c r="C128" s="199" t="s">
        <v>250</v>
      </c>
      <c r="D128" s="200" t="s">
        <v>70</v>
      </c>
      <c r="E128" s="200" t="s">
        <v>66</v>
      </c>
      <c r="F128" s="200" t="s">
        <v>67</v>
      </c>
      <c r="G128" s="200" t="s">
        <v>251</v>
      </c>
      <c r="H128" s="200" t="s">
        <v>252</v>
      </c>
      <c r="I128" s="200" t="s">
        <v>253</v>
      </c>
      <c r="J128" s="201" t="s">
        <v>232</v>
      </c>
      <c r="K128" s="202" t="s">
        <v>254</v>
      </c>
      <c r="L128" s="203"/>
      <c r="M128" s="102" t="s">
        <v>1</v>
      </c>
      <c r="N128" s="103" t="s">
        <v>49</v>
      </c>
      <c r="O128" s="103" t="s">
        <v>255</v>
      </c>
      <c r="P128" s="103" t="s">
        <v>256</v>
      </c>
      <c r="Q128" s="103" t="s">
        <v>257</v>
      </c>
      <c r="R128" s="103" t="s">
        <v>258</v>
      </c>
      <c r="S128" s="103" t="s">
        <v>259</v>
      </c>
      <c r="T128" s="104" t="s">
        <v>260</v>
      </c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</row>
    <row r="129" s="2" customFormat="1" ht="22.8" customHeight="1">
      <c r="A129" s="40"/>
      <c r="B129" s="41"/>
      <c r="C129" s="109" t="s">
        <v>261</v>
      </c>
      <c r="D129" s="42"/>
      <c r="E129" s="42"/>
      <c r="F129" s="42"/>
      <c r="G129" s="42"/>
      <c r="H129" s="42"/>
      <c r="I129" s="42"/>
      <c r="J129" s="204">
        <f>BK129</f>
        <v>0</v>
      </c>
      <c r="K129" s="42"/>
      <c r="L129" s="46"/>
      <c r="M129" s="105"/>
      <c r="N129" s="205"/>
      <c r="O129" s="106"/>
      <c r="P129" s="206">
        <f>P130+P347</f>
        <v>0</v>
      </c>
      <c r="Q129" s="106"/>
      <c r="R129" s="206">
        <f>R130+R347</f>
        <v>851.6021582699999</v>
      </c>
      <c r="S129" s="106"/>
      <c r="T129" s="207">
        <f>T130+T347</f>
        <v>289.12493999999998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84</v>
      </c>
      <c r="AU129" s="18" t="s">
        <v>234</v>
      </c>
      <c r="BK129" s="208">
        <f>BK130+BK347</f>
        <v>0</v>
      </c>
    </row>
    <row r="130" s="12" customFormat="1" ht="25.92" customHeight="1">
      <c r="A130" s="12"/>
      <c r="B130" s="209"/>
      <c r="C130" s="210"/>
      <c r="D130" s="211" t="s">
        <v>84</v>
      </c>
      <c r="E130" s="212" t="s">
        <v>262</v>
      </c>
      <c r="F130" s="212" t="s">
        <v>263</v>
      </c>
      <c r="G130" s="210"/>
      <c r="H130" s="210"/>
      <c r="I130" s="213"/>
      <c r="J130" s="214">
        <f>BK130</f>
        <v>0</v>
      </c>
      <c r="K130" s="210"/>
      <c r="L130" s="215"/>
      <c r="M130" s="216"/>
      <c r="N130" s="217"/>
      <c r="O130" s="217"/>
      <c r="P130" s="218">
        <f>P131+P207+P217+P232+P237+P306+P332+P342</f>
        <v>0</v>
      </c>
      <c r="Q130" s="217"/>
      <c r="R130" s="218">
        <f>R131+R207+R217+R232+R237+R306+R332+R342</f>
        <v>851.6021582699999</v>
      </c>
      <c r="S130" s="217"/>
      <c r="T130" s="219">
        <f>T131+T207+T217+T232+T237+T306+T332+T342</f>
        <v>289.12493999999998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93</v>
      </c>
      <c r="AT130" s="221" t="s">
        <v>84</v>
      </c>
      <c r="AU130" s="221" t="s">
        <v>85</v>
      </c>
      <c r="AY130" s="220" t="s">
        <v>264</v>
      </c>
      <c r="BK130" s="222">
        <f>BK131+BK207+BK217+BK232+BK237+BK306+BK332+BK342</f>
        <v>0</v>
      </c>
    </row>
    <row r="131" s="12" customFormat="1" ht="22.8" customHeight="1">
      <c r="A131" s="12"/>
      <c r="B131" s="209"/>
      <c r="C131" s="210"/>
      <c r="D131" s="211" t="s">
        <v>84</v>
      </c>
      <c r="E131" s="223" t="s">
        <v>93</v>
      </c>
      <c r="F131" s="223" t="s">
        <v>265</v>
      </c>
      <c r="G131" s="210"/>
      <c r="H131" s="210"/>
      <c r="I131" s="213"/>
      <c r="J131" s="224">
        <f>BK131</f>
        <v>0</v>
      </c>
      <c r="K131" s="210"/>
      <c r="L131" s="215"/>
      <c r="M131" s="216"/>
      <c r="N131" s="217"/>
      <c r="O131" s="217"/>
      <c r="P131" s="218">
        <f>SUM(P132:P206)</f>
        <v>0</v>
      </c>
      <c r="Q131" s="217"/>
      <c r="R131" s="218">
        <f>SUM(R132:R206)</f>
        <v>770.90578655999991</v>
      </c>
      <c r="S131" s="217"/>
      <c r="T131" s="219">
        <f>SUM(T132:T206)</f>
        <v>288.26743999999997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93</v>
      </c>
      <c r="AT131" s="221" t="s">
        <v>84</v>
      </c>
      <c r="AU131" s="221" t="s">
        <v>93</v>
      </c>
      <c r="AY131" s="220" t="s">
        <v>264</v>
      </c>
      <c r="BK131" s="222">
        <f>SUM(BK132:BK206)</f>
        <v>0</v>
      </c>
    </row>
    <row r="132" s="2" customFormat="1" ht="24.15" customHeight="1">
      <c r="A132" s="40"/>
      <c r="B132" s="41"/>
      <c r="C132" s="225" t="s">
        <v>93</v>
      </c>
      <c r="D132" s="225" t="s">
        <v>266</v>
      </c>
      <c r="E132" s="226" t="s">
        <v>274</v>
      </c>
      <c r="F132" s="227" t="s">
        <v>275</v>
      </c>
      <c r="G132" s="228" t="s">
        <v>269</v>
      </c>
      <c r="H132" s="229">
        <v>296.48000000000002</v>
      </c>
      <c r="I132" s="230"/>
      <c r="J132" s="231">
        <f>ROUND(I132*H132,2)</f>
        <v>0</v>
      </c>
      <c r="K132" s="232"/>
      <c r="L132" s="46"/>
      <c r="M132" s="233" t="s">
        <v>1</v>
      </c>
      <c r="N132" s="234" t="s">
        <v>50</v>
      </c>
      <c r="O132" s="93"/>
      <c r="P132" s="235">
        <f>O132*H132</f>
        <v>0</v>
      </c>
      <c r="Q132" s="235">
        <v>0</v>
      </c>
      <c r="R132" s="235">
        <f>Q132*H132</f>
        <v>0</v>
      </c>
      <c r="S132" s="235">
        <v>0.44</v>
      </c>
      <c r="T132" s="236">
        <f>S132*H132</f>
        <v>130.4512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7" t="s">
        <v>270</v>
      </c>
      <c r="AT132" s="237" t="s">
        <v>266</v>
      </c>
      <c r="AU132" s="237" t="s">
        <v>96</v>
      </c>
      <c r="AY132" s="18" t="s">
        <v>264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8" t="s">
        <v>93</v>
      </c>
      <c r="BK132" s="238">
        <f>ROUND(I132*H132,2)</f>
        <v>0</v>
      </c>
      <c r="BL132" s="18" t="s">
        <v>270</v>
      </c>
      <c r="BM132" s="237" t="s">
        <v>1577</v>
      </c>
    </row>
    <row r="133" s="13" customFormat="1">
      <c r="A133" s="13"/>
      <c r="B133" s="239"/>
      <c r="C133" s="240"/>
      <c r="D133" s="241" t="s">
        <v>272</v>
      </c>
      <c r="E133" s="242" t="s">
        <v>1377</v>
      </c>
      <c r="F133" s="243" t="s">
        <v>1578</v>
      </c>
      <c r="G133" s="240"/>
      <c r="H133" s="244">
        <v>332.19999999999999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272</v>
      </c>
      <c r="AU133" s="250" t="s">
        <v>96</v>
      </c>
      <c r="AV133" s="13" t="s">
        <v>96</v>
      </c>
      <c r="AW133" s="13" t="s">
        <v>42</v>
      </c>
      <c r="AX133" s="13" t="s">
        <v>85</v>
      </c>
      <c r="AY133" s="250" t="s">
        <v>264</v>
      </c>
    </row>
    <row r="134" s="13" customFormat="1">
      <c r="A134" s="13"/>
      <c r="B134" s="239"/>
      <c r="C134" s="240"/>
      <c r="D134" s="241" t="s">
        <v>272</v>
      </c>
      <c r="E134" s="242" t="s">
        <v>1573</v>
      </c>
      <c r="F134" s="243" t="s">
        <v>1579</v>
      </c>
      <c r="G134" s="240"/>
      <c r="H134" s="244">
        <v>12.199999999999999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272</v>
      </c>
      <c r="AU134" s="250" t="s">
        <v>96</v>
      </c>
      <c r="AV134" s="13" t="s">
        <v>96</v>
      </c>
      <c r="AW134" s="13" t="s">
        <v>42</v>
      </c>
      <c r="AX134" s="13" t="s">
        <v>85</v>
      </c>
      <c r="AY134" s="250" t="s">
        <v>264</v>
      </c>
    </row>
    <row r="135" s="14" customFormat="1">
      <c r="A135" s="14"/>
      <c r="B135" s="251"/>
      <c r="C135" s="252"/>
      <c r="D135" s="241" t="s">
        <v>272</v>
      </c>
      <c r="E135" s="253" t="s">
        <v>1019</v>
      </c>
      <c r="F135" s="254" t="s">
        <v>281</v>
      </c>
      <c r="G135" s="252"/>
      <c r="H135" s="255">
        <v>344.39999999999998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272</v>
      </c>
      <c r="AU135" s="261" t="s">
        <v>96</v>
      </c>
      <c r="AV135" s="14" t="s">
        <v>282</v>
      </c>
      <c r="AW135" s="14" t="s">
        <v>42</v>
      </c>
      <c r="AX135" s="14" t="s">
        <v>85</v>
      </c>
      <c r="AY135" s="261" t="s">
        <v>264</v>
      </c>
    </row>
    <row r="136" s="13" customFormat="1">
      <c r="A136" s="13"/>
      <c r="B136" s="239"/>
      <c r="C136" s="240"/>
      <c r="D136" s="241" t="s">
        <v>272</v>
      </c>
      <c r="E136" s="242" t="s">
        <v>1380</v>
      </c>
      <c r="F136" s="243" t="s">
        <v>1580</v>
      </c>
      <c r="G136" s="240"/>
      <c r="H136" s="244">
        <v>26.199999999999999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272</v>
      </c>
      <c r="AU136" s="250" t="s">
        <v>96</v>
      </c>
      <c r="AV136" s="13" t="s">
        <v>96</v>
      </c>
      <c r="AW136" s="13" t="s">
        <v>42</v>
      </c>
      <c r="AX136" s="13" t="s">
        <v>85</v>
      </c>
      <c r="AY136" s="250" t="s">
        <v>264</v>
      </c>
    </row>
    <row r="137" s="14" customFormat="1">
      <c r="A137" s="14"/>
      <c r="B137" s="251"/>
      <c r="C137" s="252"/>
      <c r="D137" s="241" t="s">
        <v>272</v>
      </c>
      <c r="E137" s="253" t="s">
        <v>1021</v>
      </c>
      <c r="F137" s="254" t="s">
        <v>281</v>
      </c>
      <c r="G137" s="252"/>
      <c r="H137" s="255">
        <v>26.199999999999999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272</v>
      </c>
      <c r="AU137" s="261" t="s">
        <v>96</v>
      </c>
      <c r="AV137" s="14" t="s">
        <v>282</v>
      </c>
      <c r="AW137" s="14" t="s">
        <v>42</v>
      </c>
      <c r="AX137" s="14" t="s">
        <v>85</v>
      </c>
      <c r="AY137" s="261" t="s">
        <v>264</v>
      </c>
    </row>
    <row r="138" s="13" customFormat="1">
      <c r="A138" s="13"/>
      <c r="B138" s="239"/>
      <c r="C138" s="240"/>
      <c r="D138" s="241" t="s">
        <v>272</v>
      </c>
      <c r="E138" s="242" t="s">
        <v>1382</v>
      </c>
      <c r="F138" s="243" t="s">
        <v>1581</v>
      </c>
      <c r="G138" s="240"/>
      <c r="H138" s="244">
        <v>498.74000000000001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272</v>
      </c>
      <c r="AU138" s="250" t="s">
        <v>96</v>
      </c>
      <c r="AV138" s="13" t="s">
        <v>96</v>
      </c>
      <c r="AW138" s="13" t="s">
        <v>42</v>
      </c>
      <c r="AX138" s="13" t="s">
        <v>85</v>
      </c>
      <c r="AY138" s="250" t="s">
        <v>264</v>
      </c>
    </row>
    <row r="139" s="13" customFormat="1">
      <c r="A139" s="13"/>
      <c r="B139" s="239"/>
      <c r="C139" s="240"/>
      <c r="D139" s="241" t="s">
        <v>272</v>
      </c>
      <c r="E139" s="242" t="s">
        <v>1575</v>
      </c>
      <c r="F139" s="243" t="s">
        <v>1582</v>
      </c>
      <c r="G139" s="240"/>
      <c r="H139" s="244">
        <v>18.32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272</v>
      </c>
      <c r="AU139" s="250" t="s">
        <v>96</v>
      </c>
      <c r="AV139" s="13" t="s">
        <v>96</v>
      </c>
      <c r="AW139" s="13" t="s">
        <v>42</v>
      </c>
      <c r="AX139" s="13" t="s">
        <v>85</v>
      </c>
      <c r="AY139" s="250" t="s">
        <v>264</v>
      </c>
    </row>
    <row r="140" s="14" customFormat="1">
      <c r="A140" s="14"/>
      <c r="B140" s="251"/>
      <c r="C140" s="252"/>
      <c r="D140" s="241" t="s">
        <v>272</v>
      </c>
      <c r="E140" s="253" t="s">
        <v>1024</v>
      </c>
      <c r="F140" s="254" t="s">
        <v>281</v>
      </c>
      <c r="G140" s="252"/>
      <c r="H140" s="255">
        <v>517.05999999999995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272</v>
      </c>
      <c r="AU140" s="261" t="s">
        <v>96</v>
      </c>
      <c r="AV140" s="14" t="s">
        <v>282</v>
      </c>
      <c r="AW140" s="14" t="s">
        <v>42</v>
      </c>
      <c r="AX140" s="14" t="s">
        <v>85</v>
      </c>
      <c r="AY140" s="261" t="s">
        <v>264</v>
      </c>
    </row>
    <row r="141" s="13" customFormat="1">
      <c r="A141" s="13"/>
      <c r="B141" s="239"/>
      <c r="C141" s="240"/>
      <c r="D141" s="241" t="s">
        <v>272</v>
      </c>
      <c r="E141" s="242" t="s">
        <v>1387</v>
      </c>
      <c r="F141" s="243" t="s">
        <v>1416</v>
      </c>
      <c r="G141" s="240"/>
      <c r="H141" s="244">
        <v>39.341999999999999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272</v>
      </c>
      <c r="AU141" s="250" t="s">
        <v>96</v>
      </c>
      <c r="AV141" s="13" t="s">
        <v>96</v>
      </c>
      <c r="AW141" s="13" t="s">
        <v>42</v>
      </c>
      <c r="AX141" s="13" t="s">
        <v>85</v>
      </c>
      <c r="AY141" s="250" t="s">
        <v>264</v>
      </c>
    </row>
    <row r="142" s="14" customFormat="1">
      <c r="A142" s="14"/>
      <c r="B142" s="251"/>
      <c r="C142" s="252"/>
      <c r="D142" s="241" t="s">
        <v>272</v>
      </c>
      <c r="E142" s="253" t="s">
        <v>1064</v>
      </c>
      <c r="F142" s="254" t="s">
        <v>281</v>
      </c>
      <c r="G142" s="252"/>
      <c r="H142" s="255">
        <v>39.341999999999999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272</v>
      </c>
      <c r="AU142" s="261" t="s">
        <v>96</v>
      </c>
      <c r="AV142" s="14" t="s">
        <v>282</v>
      </c>
      <c r="AW142" s="14" t="s">
        <v>42</v>
      </c>
      <c r="AX142" s="14" t="s">
        <v>85</v>
      </c>
      <c r="AY142" s="261" t="s">
        <v>264</v>
      </c>
    </row>
    <row r="143" s="13" customFormat="1">
      <c r="A143" s="13"/>
      <c r="B143" s="239"/>
      <c r="C143" s="240"/>
      <c r="D143" s="241" t="s">
        <v>272</v>
      </c>
      <c r="E143" s="242" t="s">
        <v>1025</v>
      </c>
      <c r="F143" s="243" t="s">
        <v>1583</v>
      </c>
      <c r="G143" s="240"/>
      <c r="H143" s="244">
        <v>1.877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272</v>
      </c>
      <c r="AU143" s="250" t="s">
        <v>96</v>
      </c>
      <c r="AV143" s="13" t="s">
        <v>96</v>
      </c>
      <c r="AW143" s="13" t="s">
        <v>42</v>
      </c>
      <c r="AX143" s="13" t="s">
        <v>85</v>
      </c>
      <c r="AY143" s="250" t="s">
        <v>264</v>
      </c>
    </row>
    <row r="144" s="14" customFormat="1">
      <c r="A144" s="14"/>
      <c r="B144" s="251"/>
      <c r="C144" s="252"/>
      <c r="D144" s="241" t="s">
        <v>272</v>
      </c>
      <c r="E144" s="253" t="s">
        <v>1</v>
      </c>
      <c r="F144" s="254" t="s">
        <v>281</v>
      </c>
      <c r="G144" s="252"/>
      <c r="H144" s="255">
        <v>1.877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272</v>
      </c>
      <c r="AU144" s="261" t="s">
        <v>96</v>
      </c>
      <c r="AV144" s="14" t="s">
        <v>282</v>
      </c>
      <c r="AW144" s="14" t="s">
        <v>42</v>
      </c>
      <c r="AX144" s="14" t="s">
        <v>85</v>
      </c>
      <c r="AY144" s="261" t="s">
        <v>264</v>
      </c>
    </row>
    <row r="145" s="13" customFormat="1">
      <c r="A145" s="13"/>
      <c r="B145" s="239"/>
      <c r="C145" s="240"/>
      <c r="D145" s="241" t="s">
        <v>272</v>
      </c>
      <c r="E145" s="242" t="s">
        <v>151</v>
      </c>
      <c r="F145" s="243" t="s">
        <v>1584</v>
      </c>
      <c r="G145" s="240"/>
      <c r="H145" s="244">
        <v>296.48000000000002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272</v>
      </c>
      <c r="AU145" s="250" t="s">
        <v>96</v>
      </c>
      <c r="AV145" s="13" t="s">
        <v>96</v>
      </c>
      <c r="AW145" s="13" t="s">
        <v>42</v>
      </c>
      <c r="AX145" s="13" t="s">
        <v>93</v>
      </c>
      <c r="AY145" s="250" t="s">
        <v>264</v>
      </c>
    </row>
    <row r="146" s="2" customFormat="1" ht="33" customHeight="1">
      <c r="A146" s="40"/>
      <c r="B146" s="41"/>
      <c r="C146" s="225" t="s">
        <v>96</v>
      </c>
      <c r="D146" s="225" t="s">
        <v>266</v>
      </c>
      <c r="E146" s="226" t="s">
        <v>1585</v>
      </c>
      <c r="F146" s="227" t="s">
        <v>1586</v>
      </c>
      <c r="G146" s="228" t="s">
        <v>269</v>
      </c>
      <c r="H146" s="229">
        <v>968.51999999999998</v>
      </c>
      <c r="I146" s="230"/>
      <c r="J146" s="231">
        <f>ROUND(I146*H146,2)</f>
        <v>0</v>
      </c>
      <c r="K146" s="232"/>
      <c r="L146" s="46"/>
      <c r="M146" s="233" t="s">
        <v>1</v>
      </c>
      <c r="N146" s="234" t="s">
        <v>50</v>
      </c>
      <c r="O146" s="93"/>
      <c r="P146" s="235">
        <f>O146*H146</f>
        <v>0</v>
      </c>
      <c r="Q146" s="235">
        <v>4.0000000000000003E-05</v>
      </c>
      <c r="R146" s="235">
        <f>Q146*H146</f>
        <v>0.038740800000000006</v>
      </c>
      <c r="S146" s="235">
        <v>0.091999999999999998</v>
      </c>
      <c r="T146" s="236">
        <f>S146*H146</f>
        <v>89.103839999999991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7" t="s">
        <v>270</v>
      </c>
      <c r="AT146" s="237" t="s">
        <v>266</v>
      </c>
      <c r="AU146" s="237" t="s">
        <v>96</v>
      </c>
      <c r="AY146" s="18" t="s">
        <v>264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8" t="s">
        <v>93</v>
      </c>
      <c r="BK146" s="238">
        <f>ROUND(I146*H146,2)</f>
        <v>0</v>
      </c>
      <c r="BL146" s="18" t="s">
        <v>270</v>
      </c>
      <c r="BM146" s="237" t="s">
        <v>1587</v>
      </c>
    </row>
    <row r="147" s="13" customFormat="1">
      <c r="A147" s="13"/>
      <c r="B147" s="239"/>
      <c r="C147" s="240"/>
      <c r="D147" s="241" t="s">
        <v>272</v>
      </c>
      <c r="E147" s="242" t="s">
        <v>159</v>
      </c>
      <c r="F147" s="243" t="s">
        <v>1588</v>
      </c>
      <c r="G147" s="240"/>
      <c r="H147" s="244">
        <v>968.51999999999998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272</v>
      </c>
      <c r="AU147" s="250" t="s">
        <v>96</v>
      </c>
      <c r="AV147" s="13" t="s">
        <v>96</v>
      </c>
      <c r="AW147" s="13" t="s">
        <v>42</v>
      </c>
      <c r="AX147" s="13" t="s">
        <v>93</v>
      </c>
      <c r="AY147" s="250" t="s">
        <v>264</v>
      </c>
    </row>
    <row r="148" s="2" customFormat="1" ht="33" customHeight="1">
      <c r="A148" s="40"/>
      <c r="B148" s="41"/>
      <c r="C148" s="225" t="s">
        <v>282</v>
      </c>
      <c r="D148" s="225" t="s">
        <v>266</v>
      </c>
      <c r="E148" s="226" t="s">
        <v>300</v>
      </c>
      <c r="F148" s="227" t="s">
        <v>301</v>
      </c>
      <c r="G148" s="228" t="s">
        <v>269</v>
      </c>
      <c r="H148" s="229">
        <v>296.48000000000002</v>
      </c>
      <c r="I148" s="230"/>
      <c r="J148" s="231">
        <f>ROUND(I148*H148,2)</f>
        <v>0</v>
      </c>
      <c r="K148" s="232"/>
      <c r="L148" s="46"/>
      <c r="M148" s="233" t="s">
        <v>1</v>
      </c>
      <c r="N148" s="234" t="s">
        <v>50</v>
      </c>
      <c r="O148" s="93"/>
      <c r="P148" s="235">
        <f>O148*H148</f>
        <v>0</v>
      </c>
      <c r="Q148" s="235">
        <v>9.0000000000000006E-05</v>
      </c>
      <c r="R148" s="235">
        <f>Q148*H148</f>
        <v>0.026683200000000004</v>
      </c>
      <c r="S148" s="235">
        <v>0.23000000000000001</v>
      </c>
      <c r="T148" s="236">
        <f>S148*H148</f>
        <v>68.190400000000011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7" t="s">
        <v>270</v>
      </c>
      <c r="AT148" s="237" t="s">
        <v>266</v>
      </c>
      <c r="AU148" s="237" t="s">
        <v>96</v>
      </c>
      <c r="AY148" s="18" t="s">
        <v>264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8" t="s">
        <v>93</v>
      </c>
      <c r="BK148" s="238">
        <f>ROUND(I148*H148,2)</f>
        <v>0</v>
      </c>
      <c r="BL148" s="18" t="s">
        <v>270</v>
      </c>
      <c r="BM148" s="237" t="s">
        <v>1589</v>
      </c>
    </row>
    <row r="149" s="13" customFormat="1">
      <c r="A149" s="13"/>
      <c r="B149" s="239"/>
      <c r="C149" s="240"/>
      <c r="D149" s="241" t="s">
        <v>272</v>
      </c>
      <c r="E149" s="242" t="s">
        <v>161</v>
      </c>
      <c r="F149" s="243" t="s">
        <v>151</v>
      </c>
      <c r="G149" s="240"/>
      <c r="H149" s="244">
        <v>296.48000000000002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272</v>
      </c>
      <c r="AU149" s="250" t="s">
        <v>96</v>
      </c>
      <c r="AV149" s="13" t="s">
        <v>96</v>
      </c>
      <c r="AW149" s="13" t="s">
        <v>42</v>
      </c>
      <c r="AX149" s="13" t="s">
        <v>93</v>
      </c>
      <c r="AY149" s="250" t="s">
        <v>264</v>
      </c>
    </row>
    <row r="150" s="2" customFormat="1" ht="16.5" customHeight="1">
      <c r="A150" s="40"/>
      <c r="B150" s="41"/>
      <c r="C150" s="225" t="s">
        <v>270</v>
      </c>
      <c r="D150" s="225" t="s">
        <v>266</v>
      </c>
      <c r="E150" s="226" t="s">
        <v>1072</v>
      </c>
      <c r="F150" s="227" t="s">
        <v>1073</v>
      </c>
      <c r="G150" s="228" t="s">
        <v>308</v>
      </c>
      <c r="H150" s="229">
        <v>1.8</v>
      </c>
      <c r="I150" s="230"/>
      <c r="J150" s="231">
        <f>ROUND(I150*H150,2)</f>
        <v>0</v>
      </c>
      <c r="K150" s="232"/>
      <c r="L150" s="46"/>
      <c r="M150" s="233" t="s">
        <v>1</v>
      </c>
      <c r="N150" s="234" t="s">
        <v>50</v>
      </c>
      <c r="O150" s="93"/>
      <c r="P150" s="235">
        <f>O150*H150</f>
        <v>0</v>
      </c>
      <c r="Q150" s="235">
        <v>0</v>
      </c>
      <c r="R150" s="235">
        <f>Q150*H150</f>
        <v>0</v>
      </c>
      <c r="S150" s="235">
        <v>0.28999999999999998</v>
      </c>
      <c r="T150" s="236">
        <f>S150*H150</f>
        <v>0.52200000000000002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7" t="s">
        <v>270</v>
      </c>
      <c r="AT150" s="237" t="s">
        <v>266</v>
      </c>
      <c r="AU150" s="237" t="s">
        <v>96</v>
      </c>
      <c r="AY150" s="18" t="s">
        <v>264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93</v>
      </c>
      <c r="BK150" s="238">
        <f>ROUND(I150*H150,2)</f>
        <v>0</v>
      </c>
      <c r="BL150" s="18" t="s">
        <v>270</v>
      </c>
      <c r="BM150" s="237" t="s">
        <v>1590</v>
      </c>
    </row>
    <row r="151" s="13" customFormat="1">
      <c r="A151" s="13"/>
      <c r="B151" s="239"/>
      <c r="C151" s="240"/>
      <c r="D151" s="241" t="s">
        <v>272</v>
      </c>
      <c r="E151" s="242" t="s">
        <v>165</v>
      </c>
      <c r="F151" s="243" t="s">
        <v>1075</v>
      </c>
      <c r="G151" s="240"/>
      <c r="H151" s="244">
        <v>1.8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272</v>
      </c>
      <c r="AU151" s="250" t="s">
        <v>96</v>
      </c>
      <c r="AV151" s="13" t="s">
        <v>96</v>
      </c>
      <c r="AW151" s="13" t="s">
        <v>42</v>
      </c>
      <c r="AX151" s="13" t="s">
        <v>93</v>
      </c>
      <c r="AY151" s="250" t="s">
        <v>264</v>
      </c>
    </row>
    <row r="152" s="2" customFormat="1" ht="24.15" customHeight="1">
      <c r="A152" s="40"/>
      <c r="B152" s="41"/>
      <c r="C152" s="225" t="s">
        <v>305</v>
      </c>
      <c r="D152" s="225" t="s">
        <v>266</v>
      </c>
      <c r="E152" s="226" t="s">
        <v>316</v>
      </c>
      <c r="F152" s="227" t="s">
        <v>317</v>
      </c>
      <c r="G152" s="228" t="s">
        <v>318</v>
      </c>
      <c r="H152" s="229">
        <v>229.59999999999999</v>
      </c>
      <c r="I152" s="230"/>
      <c r="J152" s="231">
        <f>ROUND(I152*H152,2)</f>
        <v>0</v>
      </c>
      <c r="K152" s="232"/>
      <c r="L152" s="46"/>
      <c r="M152" s="233" t="s">
        <v>1</v>
      </c>
      <c r="N152" s="234" t="s">
        <v>50</v>
      </c>
      <c r="O152" s="93"/>
      <c r="P152" s="235">
        <f>O152*H152</f>
        <v>0</v>
      </c>
      <c r="Q152" s="235">
        <v>3.0000000000000001E-05</v>
      </c>
      <c r="R152" s="235">
        <f>Q152*H152</f>
        <v>0.006888</v>
      </c>
      <c r="S152" s="235">
        <v>0</v>
      </c>
      <c r="T152" s="23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7" t="s">
        <v>270</v>
      </c>
      <c r="AT152" s="237" t="s">
        <v>266</v>
      </c>
      <c r="AU152" s="237" t="s">
        <v>96</v>
      </c>
      <c r="AY152" s="18" t="s">
        <v>264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8" t="s">
        <v>93</v>
      </c>
      <c r="BK152" s="238">
        <f>ROUND(I152*H152,2)</f>
        <v>0</v>
      </c>
      <c r="BL152" s="18" t="s">
        <v>270</v>
      </c>
      <c r="BM152" s="237" t="s">
        <v>1591</v>
      </c>
    </row>
    <row r="153" s="13" customFormat="1">
      <c r="A153" s="13"/>
      <c r="B153" s="239"/>
      <c r="C153" s="240"/>
      <c r="D153" s="241" t="s">
        <v>272</v>
      </c>
      <c r="E153" s="242" t="s">
        <v>1</v>
      </c>
      <c r="F153" s="243" t="s">
        <v>1077</v>
      </c>
      <c r="G153" s="240"/>
      <c r="H153" s="244">
        <v>229.59999999999999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272</v>
      </c>
      <c r="AU153" s="250" t="s">
        <v>96</v>
      </c>
      <c r="AV153" s="13" t="s">
        <v>96</v>
      </c>
      <c r="AW153" s="13" t="s">
        <v>42</v>
      </c>
      <c r="AX153" s="13" t="s">
        <v>93</v>
      </c>
      <c r="AY153" s="250" t="s">
        <v>264</v>
      </c>
    </row>
    <row r="154" s="2" customFormat="1" ht="24.15" customHeight="1">
      <c r="A154" s="40"/>
      <c r="B154" s="41"/>
      <c r="C154" s="225" t="s">
        <v>311</v>
      </c>
      <c r="D154" s="225" t="s">
        <v>266</v>
      </c>
      <c r="E154" s="226" t="s">
        <v>322</v>
      </c>
      <c r="F154" s="227" t="s">
        <v>323</v>
      </c>
      <c r="G154" s="228" t="s">
        <v>324</v>
      </c>
      <c r="H154" s="229">
        <v>28.699999999999999</v>
      </c>
      <c r="I154" s="230"/>
      <c r="J154" s="231">
        <f>ROUND(I154*H154,2)</f>
        <v>0</v>
      </c>
      <c r="K154" s="232"/>
      <c r="L154" s="46"/>
      <c r="M154" s="233" t="s">
        <v>1</v>
      </c>
      <c r="N154" s="234" t="s">
        <v>50</v>
      </c>
      <c r="O154" s="93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7" t="s">
        <v>270</v>
      </c>
      <c r="AT154" s="237" t="s">
        <v>266</v>
      </c>
      <c r="AU154" s="237" t="s">
        <v>96</v>
      </c>
      <c r="AY154" s="18" t="s">
        <v>264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8" t="s">
        <v>93</v>
      </c>
      <c r="BK154" s="238">
        <f>ROUND(I154*H154,2)</f>
        <v>0</v>
      </c>
      <c r="BL154" s="18" t="s">
        <v>270</v>
      </c>
      <c r="BM154" s="237" t="s">
        <v>1592</v>
      </c>
    </row>
    <row r="155" s="13" customFormat="1">
      <c r="A155" s="13"/>
      <c r="B155" s="239"/>
      <c r="C155" s="240"/>
      <c r="D155" s="241" t="s">
        <v>272</v>
      </c>
      <c r="E155" s="242" t="s">
        <v>1</v>
      </c>
      <c r="F155" s="243" t="s">
        <v>1079</v>
      </c>
      <c r="G155" s="240"/>
      <c r="H155" s="244">
        <v>28.699999999999999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272</v>
      </c>
      <c r="AU155" s="250" t="s">
        <v>96</v>
      </c>
      <c r="AV155" s="13" t="s">
        <v>96</v>
      </c>
      <c r="AW155" s="13" t="s">
        <v>42</v>
      </c>
      <c r="AX155" s="13" t="s">
        <v>93</v>
      </c>
      <c r="AY155" s="250" t="s">
        <v>264</v>
      </c>
    </row>
    <row r="156" s="2" customFormat="1" ht="16.5" customHeight="1">
      <c r="A156" s="40"/>
      <c r="B156" s="41"/>
      <c r="C156" s="225" t="s">
        <v>315</v>
      </c>
      <c r="D156" s="225" t="s">
        <v>266</v>
      </c>
      <c r="E156" s="226" t="s">
        <v>328</v>
      </c>
      <c r="F156" s="227" t="s">
        <v>329</v>
      </c>
      <c r="G156" s="228" t="s">
        <v>308</v>
      </c>
      <c r="H156" s="229">
        <v>15.199999999999999</v>
      </c>
      <c r="I156" s="230"/>
      <c r="J156" s="231">
        <f>ROUND(I156*H156,2)</f>
        <v>0</v>
      </c>
      <c r="K156" s="232"/>
      <c r="L156" s="46"/>
      <c r="M156" s="233" t="s">
        <v>1</v>
      </c>
      <c r="N156" s="234" t="s">
        <v>50</v>
      </c>
      <c r="O156" s="93"/>
      <c r="P156" s="235">
        <f>O156*H156</f>
        <v>0</v>
      </c>
      <c r="Q156" s="235">
        <v>0.036900000000000002</v>
      </c>
      <c r="R156" s="235">
        <f>Q156*H156</f>
        <v>0.56088000000000005</v>
      </c>
      <c r="S156" s="235">
        <v>0</v>
      </c>
      <c r="T156" s="23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7" t="s">
        <v>270</v>
      </c>
      <c r="AT156" s="237" t="s">
        <v>266</v>
      </c>
      <c r="AU156" s="237" t="s">
        <v>96</v>
      </c>
      <c r="AY156" s="18" t="s">
        <v>264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8" t="s">
        <v>93</v>
      </c>
      <c r="BK156" s="238">
        <f>ROUND(I156*H156,2)</f>
        <v>0</v>
      </c>
      <c r="BL156" s="18" t="s">
        <v>270</v>
      </c>
      <c r="BM156" s="237" t="s">
        <v>1593</v>
      </c>
    </row>
    <row r="157" s="13" customFormat="1">
      <c r="A157" s="13"/>
      <c r="B157" s="239"/>
      <c r="C157" s="240"/>
      <c r="D157" s="241" t="s">
        <v>272</v>
      </c>
      <c r="E157" s="242" t="s">
        <v>168</v>
      </c>
      <c r="F157" s="243" t="s">
        <v>1594</v>
      </c>
      <c r="G157" s="240"/>
      <c r="H157" s="244">
        <v>15.199999999999999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272</v>
      </c>
      <c r="AU157" s="250" t="s">
        <v>96</v>
      </c>
      <c r="AV157" s="13" t="s">
        <v>96</v>
      </c>
      <c r="AW157" s="13" t="s">
        <v>42</v>
      </c>
      <c r="AX157" s="13" t="s">
        <v>93</v>
      </c>
      <c r="AY157" s="250" t="s">
        <v>264</v>
      </c>
    </row>
    <row r="158" s="2" customFormat="1" ht="24.15" customHeight="1">
      <c r="A158" s="40"/>
      <c r="B158" s="41"/>
      <c r="C158" s="225" t="s">
        <v>321</v>
      </c>
      <c r="D158" s="225" t="s">
        <v>266</v>
      </c>
      <c r="E158" s="226" t="s">
        <v>333</v>
      </c>
      <c r="F158" s="227" t="s">
        <v>334</v>
      </c>
      <c r="G158" s="228" t="s">
        <v>308</v>
      </c>
      <c r="H158" s="229">
        <v>7.2000000000000002</v>
      </c>
      <c r="I158" s="230"/>
      <c r="J158" s="231">
        <f>ROUND(I158*H158,2)</f>
        <v>0</v>
      </c>
      <c r="K158" s="232"/>
      <c r="L158" s="46"/>
      <c r="M158" s="233" t="s">
        <v>1</v>
      </c>
      <c r="N158" s="234" t="s">
        <v>50</v>
      </c>
      <c r="O158" s="93"/>
      <c r="P158" s="235">
        <f>O158*H158</f>
        <v>0</v>
      </c>
      <c r="Q158" s="235">
        <v>0.036900000000000002</v>
      </c>
      <c r="R158" s="235">
        <f>Q158*H158</f>
        <v>0.26568000000000003</v>
      </c>
      <c r="S158" s="235">
        <v>0</v>
      </c>
      <c r="T158" s="23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7" t="s">
        <v>270</v>
      </c>
      <c r="AT158" s="237" t="s">
        <v>266</v>
      </c>
      <c r="AU158" s="237" t="s">
        <v>96</v>
      </c>
      <c r="AY158" s="18" t="s">
        <v>264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8" t="s">
        <v>93</v>
      </c>
      <c r="BK158" s="238">
        <f>ROUND(I158*H158,2)</f>
        <v>0</v>
      </c>
      <c r="BL158" s="18" t="s">
        <v>270</v>
      </c>
      <c r="BM158" s="237" t="s">
        <v>1595</v>
      </c>
    </row>
    <row r="159" s="13" customFormat="1">
      <c r="A159" s="13"/>
      <c r="B159" s="239"/>
      <c r="C159" s="240"/>
      <c r="D159" s="241" t="s">
        <v>272</v>
      </c>
      <c r="E159" s="242" t="s">
        <v>170</v>
      </c>
      <c r="F159" s="243" t="s">
        <v>1596</v>
      </c>
      <c r="G159" s="240"/>
      <c r="H159" s="244">
        <v>7.2000000000000002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272</v>
      </c>
      <c r="AU159" s="250" t="s">
        <v>96</v>
      </c>
      <c r="AV159" s="13" t="s">
        <v>96</v>
      </c>
      <c r="AW159" s="13" t="s">
        <v>42</v>
      </c>
      <c r="AX159" s="13" t="s">
        <v>93</v>
      </c>
      <c r="AY159" s="250" t="s">
        <v>264</v>
      </c>
    </row>
    <row r="160" s="2" customFormat="1" ht="33" customHeight="1">
      <c r="A160" s="40"/>
      <c r="B160" s="41"/>
      <c r="C160" s="225" t="s">
        <v>327</v>
      </c>
      <c r="D160" s="225" t="s">
        <v>266</v>
      </c>
      <c r="E160" s="226" t="s">
        <v>346</v>
      </c>
      <c r="F160" s="227" t="s">
        <v>347</v>
      </c>
      <c r="G160" s="228" t="s">
        <v>348</v>
      </c>
      <c r="H160" s="229">
        <v>215.94</v>
      </c>
      <c r="I160" s="230"/>
      <c r="J160" s="231">
        <f>ROUND(I160*H160,2)</f>
        <v>0</v>
      </c>
      <c r="K160" s="232"/>
      <c r="L160" s="46"/>
      <c r="M160" s="233" t="s">
        <v>1</v>
      </c>
      <c r="N160" s="234" t="s">
        <v>50</v>
      </c>
      <c r="O160" s="93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7" t="s">
        <v>270</v>
      </c>
      <c r="AT160" s="237" t="s">
        <v>266</v>
      </c>
      <c r="AU160" s="237" t="s">
        <v>96</v>
      </c>
      <c r="AY160" s="18" t="s">
        <v>264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8" t="s">
        <v>93</v>
      </c>
      <c r="BK160" s="238">
        <f>ROUND(I160*H160,2)</f>
        <v>0</v>
      </c>
      <c r="BL160" s="18" t="s">
        <v>270</v>
      </c>
      <c r="BM160" s="237" t="s">
        <v>1597</v>
      </c>
    </row>
    <row r="161" s="13" customFormat="1">
      <c r="A161" s="13"/>
      <c r="B161" s="239"/>
      <c r="C161" s="240"/>
      <c r="D161" s="241" t="s">
        <v>272</v>
      </c>
      <c r="E161" s="242" t="s">
        <v>350</v>
      </c>
      <c r="F161" s="243" t="s">
        <v>1598</v>
      </c>
      <c r="G161" s="240"/>
      <c r="H161" s="244">
        <v>431.88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272</v>
      </c>
      <c r="AU161" s="250" t="s">
        <v>96</v>
      </c>
      <c r="AV161" s="13" t="s">
        <v>96</v>
      </c>
      <c r="AW161" s="13" t="s">
        <v>42</v>
      </c>
      <c r="AX161" s="13" t="s">
        <v>85</v>
      </c>
      <c r="AY161" s="250" t="s">
        <v>264</v>
      </c>
    </row>
    <row r="162" s="14" customFormat="1">
      <c r="A162" s="14"/>
      <c r="B162" s="251"/>
      <c r="C162" s="252"/>
      <c r="D162" s="241" t="s">
        <v>272</v>
      </c>
      <c r="E162" s="253" t="s">
        <v>176</v>
      </c>
      <c r="F162" s="254" t="s">
        <v>281</v>
      </c>
      <c r="G162" s="252"/>
      <c r="H162" s="255">
        <v>431.88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272</v>
      </c>
      <c r="AU162" s="261" t="s">
        <v>96</v>
      </c>
      <c r="AV162" s="14" t="s">
        <v>282</v>
      </c>
      <c r="AW162" s="14" t="s">
        <v>42</v>
      </c>
      <c r="AX162" s="14" t="s">
        <v>85</v>
      </c>
      <c r="AY162" s="261" t="s">
        <v>264</v>
      </c>
    </row>
    <row r="163" s="13" customFormat="1">
      <c r="A163" s="13"/>
      <c r="B163" s="239"/>
      <c r="C163" s="240"/>
      <c r="D163" s="241" t="s">
        <v>272</v>
      </c>
      <c r="E163" s="242" t="s">
        <v>178</v>
      </c>
      <c r="F163" s="243" t="s">
        <v>1087</v>
      </c>
      <c r="G163" s="240"/>
      <c r="H163" s="244">
        <v>0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272</v>
      </c>
      <c r="AU163" s="250" t="s">
        <v>96</v>
      </c>
      <c r="AV163" s="13" t="s">
        <v>96</v>
      </c>
      <c r="AW163" s="13" t="s">
        <v>42</v>
      </c>
      <c r="AX163" s="13" t="s">
        <v>85</v>
      </c>
      <c r="AY163" s="250" t="s">
        <v>264</v>
      </c>
    </row>
    <row r="164" s="13" customFormat="1">
      <c r="A164" s="13"/>
      <c r="B164" s="239"/>
      <c r="C164" s="240"/>
      <c r="D164" s="241" t="s">
        <v>272</v>
      </c>
      <c r="E164" s="242" t="s">
        <v>180</v>
      </c>
      <c r="F164" s="243" t="s">
        <v>357</v>
      </c>
      <c r="G164" s="240"/>
      <c r="H164" s="244">
        <v>431.88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272</v>
      </c>
      <c r="AU164" s="250" t="s">
        <v>96</v>
      </c>
      <c r="AV164" s="13" t="s">
        <v>96</v>
      </c>
      <c r="AW164" s="13" t="s">
        <v>42</v>
      </c>
      <c r="AX164" s="13" t="s">
        <v>85</v>
      </c>
      <c r="AY164" s="250" t="s">
        <v>264</v>
      </c>
    </row>
    <row r="165" s="13" customFormat="1">
      <c r="A165" s="13"/>
      <c r="B165" s="239"/>
      <c r="C165" s="240"/>
      <c r="D165" s="241" t="s">
        <v>272</v>
      </c>
      <c r="E165" s="242" t="s">
        <v>182</v>
      </c>
      <c r="F165" s="243" t="s">
        <v>358</v>
      </c>
      <c r="G165" s="240"/>
      <c r="H165" s="244">
        <v>215.94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272</v>
      </c>
      <c r="AU165" s="250" t="s">
        <v>96</v>
      </c>
      <c r="AV165" s="13" t="s">
        <v>96</v>
      </c>
      <c r="AW165" s="13" t="s">
        <v>42</v>
      </c>
      <c r="AX165" s="13" t="s">
        <v>93</v>
      </c>
      <c r="AY165" s="250" t="s">
        <v>264</v>
      </c>
    </row>
    <row r="166" s="2" customFormat="1" ht="33" customHeight="1">
      <c r="A166" s="40"/>
      <c r="B166" s="41"/>
      <c r="C166" s="225" t="s">
        <v>332</v>
      </c>
      <c r="D166" s="225" t="s">
        <v>266</v>
      </c>
      <c r="E166" s="226" t="s">
        <v>360</v>
      </c>
      <c r="F166" s="227" t="s">
        <v>361</v>
      </c>
      <c r="G166" s="228" t="s">
        <v>348</v>
      </c>
      <c r="H166" s="229">
        <v>215.94</v>
      </c>
      <c r="I166" s="230"/>
      <c r="J166" s="231">
        <f>ROUND(I166*H166,2)</f>
        <v>0</v>
      </c>
      <c r="K166" s="232"/>
      <c r="L166" s="46"/>
      <c r="M166" s="233" t="s">
        <v>1</v>
      </c>
      <c r="N166" s="234" t="s">
        <v>50</v>
      </c>
      <c r="O166" s="93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7" t="s">
        <v>270</v>
      </c>
      <c r="AT166" s="237" t="s">
        <v>266</v>
      </c>
      <c r="AU166" s="237" t="s">
        <v>96</v>
      </c>
      <c r="AY166" s="18" t="s">
        <v>264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8" t="s">
        <v>93</v>
      </c>
      <c r="BK166" s="238">
        <f>ROUND(I166*H166,2)</f>
        <v>0</v>
      </c>
      <c r="BL166" s="18" t="s">
        <v>270</v>
      </c>
      <c r="BM166" s="237" t="s">
        <v>1599</v>
      </c>
    </row>
    <row r="167" s="13" customFormat="1">
      <c r="A167" s="13"/>
      <c r="B167" s="239"/>
      <c r="C167" s="240"/>
      <c r="D167" s="241" t="s">
        <v>272</v>
      </c>
      <c r="E167" s="242" t="s">
        <v>184</v>
      </c>
      <c r="F167" s="243" t="s">
        <v>358</v>
      </c>
      <c r="G167" s="240"/>
      <c r="H167" s="244">
        <v>215.94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272</v>
      </c>
      <c r="AU167" s="250" t="s">
        <v>96</v>
      </c>
      <c r="AV167" s="13" t="s">
        <v>96</v>
      </c>
      <c r="AW167" s="13" t="s">
        <v>42</v>
      </c>
      <c r="AX167" s="13" t="s">
        <v>93</v>
      </c>
      <c r="AY167" s="250" t="s">
        <v>264</v>
      </c>
    </row>
    <row r="168" s="2" customFormat="1" ht="24.15" customHeight="1">
      <c r="A168" s="40"/>
      <c r="B168" s="41"/>
      <c r="C168" s="225" t="s">
        <v>337</v>
      </c>
      <c r="D168" s="225" t="s">
        <v>266</v>
      </c>
      <c r="E168" s="226" t="s">
        <v>364</v>
      </c>
      <c r="F168" s="227" t="s">
        <v>365</v>
      </c>
      <c r="G168" s="228" t="s">
        <v>348</v>
      </c>
      <c r="H168" s="229">
        <v>45.268999999999998</v>
      </c>
      <c r="I168" s="230"/>
      <c r="J168" s="231">
        <f>ROUND(I168*H168,2)</f>
        <v>0</v>
      </c>
      <c r="K168" s="232"/>
      <c r="L168" s="46"/>
      <c r="M168" s="233" t="s">
        <v>1</v>
      </c>
      <c r="N168" s="234" t="s">
        <v>50</v>
      </c>
      <c r="O168" s="93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7" t="s">
        <v>270</v>
      </c>
      <c r="AT168" s="237" t="s">
        <v>266</v>
      </c>
      <c r="AU168" s="237" t="s">
        <v>96</v>
      </c>
      <c r="AY168" s="18" t="s">
        <v>264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8" t="s">
        <v>93</v>
      </c>
      <c r="BK168" s="238">
        <f>ROUND(I168*H168,2)</f>
        <v>0</v>
      </c>
      <c r="BL168" s="18" t="s">
        <v>270</v>
      </c>
      <c r="BM168" s="237" t="s">
        <v>1600</v>
      </c>
    </row>
    <row r="169" s="13" customFormat="1">
      <c r="A169" s="13"/>
      <c r="B169" s="239"/>
      <c r="C169" s="240"/>
      <c r="D169" s="241" t="s">
        <v>272</v>
      </c>
      <c r="E169" s="242" t="s">
        <v>1</v>
      </c>
      <c r="F169" s="243" t="s">
        <v>367</v>
      </c>
      <c r="G169" s="240"/>
      <c r="H169" s="244">
        <v>18.239999999999998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272</v>
      </c>
      <c r="AU169" s="250" t="s">
        <v>96</v>
      </c>
      <c r="AV169" s="13" t="s">
        <v>96</v>
      </c>
      <c r="AW169" s="13" t="s">
        <v>42</v>
      </c>
      <c r="AX169" s="13" t="s">
        <v>85</v>
      </c>
      <c r="AY169" s="250" t="s">
        <v>264</v>
      </c>
    </row>
    <row r="170" s="13" customFormat="1">
      <c r="A170" s="13"/>
      <c r="B170" s="239"/>
      <c r="C170" s="240"/>
      <c r="D170" s="241" t="s">
        <v>272</v>
      </c>
      <c r="E170" s="242" t="s">
        <v>1</v>
      </c>
      <c r="F170" s="243" t="s">
        <v>1090</v>
      </c>
      <c r="G170" s="240"/>
      <c r="H170" s="244">
        <v>27.029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272</v>
      </c>
      <c r="AU170" s="250" t="s">
        <v>96</v>
      </c>
      <c r="AV170" s="13" t="s">
        <v>96</v>
      </c>
      <c r="AW170" s="13" t="s">
        <v>42</v>
      </c>
      <c r="AX170" s="13" t="s">
        <v>85</v>
      </c>
      <c r="AY170" s="250" t="s">
        <v>264</v>
      </c>
    </row>
    <row r="171" s="15" customFormat="1">
      <c r="A171" s="15"/>
      <c r="B171" s="262"/>
      <c r="C171" s="263"/>
      <c r="D171" s="241" t="s">
        <v>272</v>
      </c>
      <c r="E171" s="264" t="s">
        <v>1</v>
      </c>
      <c r="F171" s="265" t="s">
        <v>344</v>
      </c>
      <c r="G171" s="263"/>
      <c r="H171" s="266">
        <v>45.268999999999998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2" t="s">
        <v>272</v>
      </c>
      <c r="AU171" s="272" t="s">
        <v>96</v>
      </c>
      <c r="AV171" s="15" t="s">
        <v>270</v>
      </c>
      <c r="AW171" s="15" t="s">
        <v>42</v>
      </c>
      <c r="AX171" s="15" t="s">
        <v>93</v>
      </c>
      <c r="AY171" s="272" t="s">
        <v>264</v>
      </c>
    </row>
    <row r="172" s="2" customFormat="1" ht="21.75" customHeight="1">
      <c r="A172" s="40"/>
      <c r="B172" s="41"/>
      <c r="C172" s="225" t="s">
        <v>345</v>
      </c>
      <c r="D172" s="225" t="s">
        <v>266</v>
      </c>
      <c r="E172" s="226" t="s">
        <v>369</v>
      </c>
      <c r="F172" s="227" t="s">
        <v>370</v>
      </c>
      <c r="G172" s="228" t="s">
        <v>269</v>
      </c>
      <c r="H172" s="229">
        <v>1391.232</v>
      </c>
      <c r="I172" s="230"/>
      <c r="J172" s="231">
        <f>ROUND(I172*H172,2)</f>
        <v>0</v>
      </c>
      <c r="K172" s="232"/>
      <c r="L172" s="46"/>
      <c r="M172" s="233" t="s">
        <v>1</v>
      </c>
      <c r="N172" s="234" t="s">
        <v>50</v>
      </c>
      <c r="O172" s="93"/>
      <c r="P172" s="235">
        <f>O172*H172</f>
        <v>0</v>
      </c>
      <c r="Q172" s="235">
        <v>0.00058</v>
      </c>
      <c r="R172" s="235">
        <f>Q172*H172</f>
        <v>0.80691455999999995</v>
      </c>
      <c r="S172" s="235">
        <v>0</v>
      </c>
      <c r="T172" s="23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7" t="s">
        <v>270</v>
      </c>
      <c r="AT172" s="237" t="s">
        <v>266</v>
      </c>
      <c r="AU172" s="237" t="s">
        <v>96</v>
      </c>
      <c r="AY172" s="18" t="s">
        <v>264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8" t="s">
        <v>93</v>
      </c>
      <c r="BK172" s="238">
        <f>ROUND(I172*H172,2)</f>
        <v>0</v>
      </c>
      <c r="BL172" s="18" t="s">
        <v>270</v>
      </c>
      <c r="BM172" s="237" t="s">
        <v>1601</v>
      </c>
    </row>
    <row r="173" s="13" customFormat="1">
      <c r="A173" s="13"/>
      <c r="B173" s="239"/>
      <c r="C173" s="240"/>
      <c r="D173" s="241" t="s">
        <v>272</v>
      </c>
      <c r="E173" s="242" t="s">
        <v>185</v>
      </c>
      <c r="F173" s="243" t="s">
        <v>1092</v>
      </c>
      <c r="G173" s="240"/>
      <c r="H173" s="244">
        <v>1391.232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272</v>
      </c>
      <c r="AU173" s="250" t="s">
        <v>96</v>
      </c>
      <c r="AV173" s="13" t="s">
        <v>96</v>
      </c>
      <c r="AW173" s="13" t="s">
        <v>42</v>
      </c>
      <c r="AX173" s="13" t="s">
        <v>93</v>
      </c>
      <c r="AY173" s="250" t="s">
        <v>264</v>
      </c>
    </row>
    <row r="174" s="2" customFormat="1" ht="21.75" customHeight="1">
      <c r="A174" s="40"/>
      <c r="B174" s="41"/>
      <c r="C174" s="225" t="s">
        <v>359</v>
      </c>
      <c r="D174" s="225" t="s">
        <v>266</v>
      </c>
      <c r="E174" s="226" t="s">
        <v>374</v>
      </c>
      <c r="F174" s="227" t="s">
        <v>375</v>
      </c>
      <c r="G174" s="228" t="s">
        <v>269</v>
      </c>
      <c r="H174" s="229">
        <v>1391.232</v>
      </c>
      <c r="I174" s="230"/>
      <c r="J174" s="231">
        <f>ROUND(I174*H174,2)</f>
        <v>0</v>
      </c>
      <c r="K174" s="232"/>
      <c r="L174" s="46"/>
      <c r="M174" s="233" t="s">
        <v>1</v>
      </c>
      <c r="N174" s="234" t="s">
        <v>50</v>
      </c>
      <c r="O174" s="93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7" t="s">
        <v>270</v>
      </c>
      <c r="AT174" s="237" t="s">
        <v>266</v>
      </c>
      <c r="AU174" s="237" t="s">
        <v>96</v>
      </c>
      <c r="AY174" s="18" t="s">
        <v>264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8" t="s">
        <v>93</v>
      </c>
      <c r="BK174" s="238">
        <f>ROUND(I174*H174,2)</f>
        <v>0</v>
      </c>
      <c r="BL174" s="18" t="s">
        <v>270</v>
      </c>
      <c r="BM174" s="237" t="s">
        <v>1602</v>
      </c>
    </row>
    <row r="175" s="13" customFormat="1">
      <c r="A175" s="13"/>
      <c r="B175" s="239"/>
      <c r="C175" s="240"/>
      <c r="D175" s="241" t="s">
        <v>272</v>
      </c>
      <c r="E175" s="242" t="s">
        <v>1</v>
      </c>
      <c r="F175" s="243" t="s">
        <v>185</v>
      </c>
      <c r="G175" s="240"/>
      <c r="H175" s="244">
        <v>1391.232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272</v>
      </c>
      <c r="AU175" s="250" t="s">
        <v>96</v>
      </c>
      <c r="AV175" s="13" t="s">
        <v>96</v>
      </c>
      <c r="AW175" s="13" t="s">
        <v>42</v>
      </c>
      <c r="AX175" s="13" t="s">
        <v>93</v>
      </c>
      <c r="AY175" s="250" t="s">
        <v>264</v>
      </c>
    </row>
    <row r="176" s="2" customFormat="1" ht="37.8" customHeight="1">
      <c r="A176" s="40"/>
      <c r="B176" s="41"/>
      <c r="C176" s="225" t="s">
        <v>363</v>
      </c>
      <c r="D176" s="225" t="s">
        <v>266</v>
      </c>
      <c r="E176" s="226" t="s">
        <v>388</v>
      </c>
      <c r="F176" s="227" t="s">
        <v>389</v>
      </c>
      <c r="G176" s="228" t="s">
        <v>348</v>
      </c>
      <c r="H176" s="229">
        <v>215.94</v>
      </c>
      <c r="I176" s="230"/>
      <c r="J176" s="231">
        <f>ROUND(I176*H176,2)</f>
        <v>0</v>
      </c>
      <c r="K176" s="232"/>
      <c r="L176" s="46"/>
      <c r="M176" s="233" t="s">
        <v>1</v>
      </c>
      <c r="N176" s="234" t="s">
        <v>50</v>
      </c>
      <c r="O176" s="93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7" t="s">
        <v>270</v>
      </c>
      <c r="AT176" s="237" t="s">
        <v>266</v>
      </c>
      <c r="AU176" s="237" t="s">
        <v>96</v>
      </c>
      <c r="AY176" s="18" t="s">
        <v>264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8" t="s">
        <v>93</v>
      </c>
      <c r="BK176" s="238">
        <f>ROUND(I176*H176,2)</f>
        <v>0</v>
      </c>
      <c r="BL176" s="18" t="s">
        <v>270</v>
      </c>
      <c r="BM176" s="237" t="s">
        <v>1603</v>
      </c>
    </row>
    <row r="177" s="16" customFormat="1">
      <c r="A177" s="16"/>
      <c r="B177" s="273"/>
      <c r="C177" s="274"/>
      <c r="D177" s="241" t="s">
        <v>272</v>
      </c>
      <c r="E177" s="275" t="s">
        <v>1</v>
      </c>
      <c r="F177" s="276" t="s">
        <v>391</v>
      </c>
      <c r="G177" s="274"/>
      <c r="H177" s="275" t="s">
        <v>1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2" t="s">
        <v>272</v>
      </c>
      <c r="AU177" s="282" t="s">
        <v>96</v>
      </c>
      <c r="AV177" s="16" t="s">
        <v>93</v>
      </c>
      <c r="AW177" s="16" t="s">
        <v>42</v>
      </c>
      <c r="AX177" s="16" t="s">
        <v>85</v>
      </c>
      <c r="AY177" s="282" t="s">
        <v>264</v>
      </c>
    </row>
    <row r="178" s="13" customFormat="1">
      <c r="A178" s="13"/>
      <c r="B178" s="239"/>
      <c r="C178" s="240"/>
      <c r="D178" s="241" t="s">
        <v>272</v>
      </c>
      <c r="E178" s="242" t="s">
        <v>187</v>
      </c>
      <c r="F178" s="243" t="s">
        <v>1604</v>
      </c>
      <c r="G178" s="240"/>
      <c r="H178" s="244">
        <v>146.84800000000001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272</v>
      </c>
      <c r="AU178" s="250" t="s">
        <v>96</v>
      </c>
      <c r="AV178" s="13" t="s">
        <v>96</v>
      </c>
      <c r="AW178" s="13" t="s">
        <v>42</v>
      </c>
      <c r="AX178" s="13" t="s">
        <v>85</v>
      </c>
      <c r="AY178" s="250" t="s">
        <v>264</v>
      </c>
    </row>
    <row r="179" s="13" customFormat="1">
      <c r="A179" s="13"/>
      <c r="B179" s="239"/>
      <c r="C179" s="240"/>
      <c r="D179" s="241" t="s">
        <v>272</v>
      </c>
      <c r="E179" s="242" t="s">
        <v>189</v>
      </c>
      <c r="F179" s="243" t="s">
        <v>1100</v>
      </c>
      <c r="G179" s="240"/>
      <c r="H179" s="244">
        <v>0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272</v>
      </c>
      <c r="AU179" s="250" t="s">
        <v>96</v>
      </c>
      <c r="AV179" s="13" t="s">
        <v>96</v>
      </c>
      <c r="AW179" s="13" t="s">
        <v>42</v>
      </c>
      <c r="AX179" s="13" t="s">
        <v>85</v>
      </c>
      <c r="AY179" s="250" t="s">
        <v>264</v>
      </c>
    </row>
    <row r="180" s="13" customFormat="1">
      <c r="A180" s="13"/>
      <c r="B180" s="239"/>
      <c r="C180" s="240"/>
      <c r="D180" s="241" t="s">
        <v>272</v>
      </c>
      <c r="E180" s="242" t="s">
        <v>191</v>
      </c>
      <c r="F180" s="243" t="s">
        <v>1290</v>
      </c>
      <c r="G180" s="240"/>
      <c r="H180" s="244">
        <v>215.94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272</v>
      </c>
      <c r="AU180" s="250" t="s">
        <v>96</v>
      </c>
      <c r="AV180" s="13" t="s">
        <v>96</v>
      </c>
      <c r="AW180" s="13" t="s">
        <v>42</v>
      </c>
      <c r="AX180" s="13" t="s">
        <v>93</v>
      </c>
      <c r="AY180" s="250" t="s">
        <v>264</v>
      </c>
    </row>
    <row r="181" s="2" customFormat="1" ht="37.8" customHeight="1">
      <c r="A181" s="40"/>
      <c r="B181" s="41"/>
      <c r="C181" s="225" t="s">
        <v>8</v>
      </c>
      <c r="D181" s="225" t="s">
        <v>266</v>
      </c>
      <c r="E181" s="226" t="s">
        <v>396</v>
      </c>
      <c r="F181" s="227" t="s">
        <v>397</v>
      </c>
      <c r="G181" s="228" t="s">
        <v>348</v>
      </c>
      <c r="H181" s="229">
        <v>863.75999999999999</v>
      </c>
      <c r="I181" s="230"/>
      <c r="J181" s="231">
        <f>ROUND(I181*H181,2)</f>
        <v>0</v>
      </c>
      <c r="K181" s="232"/>
      <c r="L181" s="46"/>
      <c r="M181" s="233" t="s">
        <v>1</v>
      </c>
      <c r="N181" s="234" t="s">
        <v>50</v>
      </c>
      <c r="O181" s="93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7" t="s">
        <v>270</v>
      </c>
      <c r="AT181" s="237" t="s">
        <v>266</v>
      </c>
      <c r="AU181" s="237" t="s">
        <v>96</v>
      </c>
      <c r="AY181" s="18" t="s">
        <v>264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8" t="s">
        <v>93</v>
      </c>
      <c r="BK181" s="238">
        <f>ROUND(I181*H181,2)</f>
        <v>0</v>
      </c>
      <c r="BL181" s="18" t="s">
        <v>270</v>
      </c>
      <c r="BM181" s="237" t="s">
        <v>1605</v>
      </c>
    </row>
    <row r="182" s="16" customFormat="1">
      <c r="A182" s="16"/>
      <c r="B182" s="273"/>
      <c r="C182" s="274"/>
      <c r="D182" s="241" t="s">
        <v>272</v>
      </c>
      <c r="E182" s="275" t="s">
        <v>1</v>
      </c>
      <c r="F182" s="276" t="s">
        <v>391</v>
      </c>
      <c r="G182" s="274"/>
      <c r="H182" s="275" t="s">
        <v>1</v>
      </c>
      <c r="I182" s="277"/>
      <c r="J182" s="274"/>
      <c r="K182" s="274"/>
      <c r="L182" s="278"/>
      <c r="M182" s="279"/>
      <c r="N182" s="280"/>
      <c r="O182" s="280"/>
      <c r="P182" s="280"/>
      <c r="Q182" s="280"/>
      <c r="R182" s="280"/>
      <c r="S182" s="280"/>
      <c r="T182" s="281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82" t="s">
        <v>272</v>
      </c>
      <c r="AU182" s="282" t="s">
        <v>96</v>
      </c>
      <c r="AV182" s="16" t="s">
        <v>93</v>
      </c>
      <c r="AW182" s="16" t="s">
        <v>42</v>
      </c>
      <c r="AX182" s="16" t="s">
        <v>85</v>
      </c>
      <c r="AY182" s="282" t="s">
        <v>264</v>
      </c>
    </row>
    <row r="183" s="13" customFormat="1">
      <c r="A183" s="13"/>
      <c r="B183" s="239"/>
      <c r="C183" s="240"/>
      <c r="D183" s="241" t="s">
        <v>272</v>
      </c>
      <c r="E183" s="242" t="s">
        <v>1</v>
      </c>
      <c r="F183" s="243" t="s">
        <v>399</v>
      </c>
      <c r="G183" s="240"/>
      <c r="H183" s="244">
        <v>863.75999999999999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272</v>
      </c>
      <c r="AU183" s="250" t="s">
        <v>96</v>
      </c>
      <c r="AV183" s="13" t="s">
        <v>96</v>
      </c>
      <c r="AW183" s="13" t="s">
        <v>42</v>
      </c>
      <c r="AX183" s="13" t="s">
        <v>93</v>
      </c>
      <c r="AY183" s="250" t="s">
        <v>264</v>
      </c>
    </row>
    <row r="184" s="2" customFormat="1" ht="37.8" customHeight="1">
      <c r="A184" s="40"/>
      <c r="B184" s="41"/>
      <c r="C184" s="225" t="s">
        <v>373</v>
      </c>
      <c r="D184" s="225" t="s">
        <v>266</v>
      </c>
      <c r="E184" s="226" t="s">
        <v>400</v>
      </c>
      <c r="F184" s="227" t="s">
        <v>401</v>
      </c>
      <c r="G184" s="228" t="s">
        <v>348</v>
      </c>
      <c r="H184" s="229">
        <v>215.94</v>
      </c>
      <c r="I184" s="230"/>
      <c r="J184" s="231">
        <f>ROUND(I184*H184,2)</f>
        <v>0</v>
      </c>
      <c r="K184" s="232"/>
      <c r="L184" s="46"/>
      <c r="M184" s="233" t="s">
        <v>1</v>
      </c>
      <c r="N184" s="234" t="s">
        <v>50</v>
      </c>
      <c r="O184" s="93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7" t="s">
        <v>270</v>
      </c>
      <c r="AT184" s="237" t="s">
        <v>266</v>
      </c>
      <c r="AU184" s="237" t="s">
        <v>96</v>
      </c>
      <c r="AY184" s="18" t="s">
        <v>264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8" t="s">
        <v>93</v>
      </c>
      <c r="BK184" s="238">
        <f>ROUND(I184*H184,2)</f>
        <v>0</v>
      </c>
      <c r="BL184" s="18" t="s">
        <v>270</v>
      </c>
      <c r="BM184" s="237" t="s">
        <v>1606</v>
      </c>
    </row>
    <row r="185" s="16" customFormat="1">
      <c r="A185" s="16"/>
      <c r="B185" s="273"/>
      <c r="C185" s="274"/>
      <c r="D185" s="241" t="s">
        <v>272</v>
      </c>
      <c r="E185" s="275" t="s">
        <v>1</v>
      </c>
      <c r="F185" s="276" t="s">
        <v>391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272</v>
      </c>
      <c r="AU185" s="282" t="s">
        <v>96</v>
      </c>
      <c r="AV185" s="16" t="s">
        <v>93</v>
      </c>
      <c r="AW185" s="16" t="s">
        <v>42</v>
      </c>
      <c r="AX185" s="16" t="s">
        <v>85</v>
      </c>
      <c r="AY185" s="282" t="s">
        <v>264</v>
      </c>
    </row>
    <row r="186" s="13" customFormat="1">
      <c r="A186" s="13"/>
      <c r="B186" s="239"/>
      <c r="C186" s="240"/>
      <c r="D186" s="241" t="s">
        <v>272</v>
      </c>
      <c r="E186" s="242" t="s">
        <v>193</v>
      </c>
      <c r="F186" s="243" t="s">
        <v>1293</v>
      </c>
      <c r="G186" s="240"/>
      <c r="H186" s="244">
        <v>215.94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272</v>
      </c>
      <c r="AU186" s="250" t="s">
        <v>96</v>
      </c>
      <c r="AV186" s="13" t="s">
        <v>96</v>
      </c>
      <c r="AW186" s="13" t="s">
        <v>42</v>
      </c>
      <c r="AX186" s="13" t="s">
        <v>93</v>
      </c>
      <c r="AY186" s="250" t="s">
        <v>264</v>
      </c>
    </row>
    <row r="187" s="2" customFormat="1" ht="37.8" customHeight="1">
      <c r="A187" s="40"/>
      <c r="B187" s="41"/>
      <c r="C187" s="225" t="s">
        <v>377</v>
      </c>
      <c r="D187" s="225" t="s">
        <v>266</v>
      </c>
      <c r="E187" s="226" t="s">
        <v>405</v>
      </c>
      <c r="F187" s="227" t="s">
        <v>406</v>
      </c>
      <c r="G187" s="228" t="s">
        <v>348</v>
      </c>
      <c r="H187" s="229">
        <v>863.75999999999999</v>
      </c>
      <c r="I187" s="230"/>
      <c r="J187" s="231">
        <f>ROUND(I187*H187,2)</f>
        <v>0</v>
      </c>
      <c r="K187" s="232"/>
      <c r="L187" s="46"/>
      <c r="M187" s="233" t="s">
        <v>1</v>
      </c>
      <c r="N187" s="234" t="s">
        <v>50</v>
      </c>
      <c r="O187" s="93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7" t="s">
        <v>270</v>
      </c>
      <c r="AT187" s="237" t="s">
        <v>266</v>
      </c>
      <c r="AU187" s="237" t="s">
        <v>96</v>
      </c>
      <c r="AY187" s="18" t="s">
        <v>264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8" t="s">
        <v>93</v>
      </c>
      <c r="BK187" s="238">
        <f>ROUND(I187*H187,2)</f>
        <v>0</v>
      </c>
      <c r="BL187" s="18" t="s">
        <v>270</v>
      </c>
      <c r="BM187" s="237" t="s">
        <v>1607</v>
      </c>
    </row>
    <row r="188" s="16" customFormat="1">
      <c r="A188" s="16"/>
      <c r="B188" s="273"/>
      <c r="C188" s="274"/>
      <c r="D188" s="241" t="s">
        <v>272</v>
      </c>
      <c r="E188" s="275" t="s">
        <v>1</v>
      </c>
      <c r="F188" s="276" t="s">
        <v>391</v>
      </c>
      <c r="G188" s="274"/>
      <c r="H188" s="275" t="s">
        <v>1</v>
      </c>
      <c r="I188" s="277"/>
      <c r="J188" s="274"/>
      <c r="K188" s="274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272</v>
      </c>
      <c r="AU188" s="282" t="s">
        <v>96</v>
      </c>
      <c r="AV188" s="16" t="s">
        <v>93</v>
      </c>
      <c r="AW188" s="16" t="s">
        <v>42</v>
      </c>
      <c r="AX188" s="16" t="s">
        <v>85</v>
      </c>
      <c r="AY188" s="282" t="s">
        <v>264</v>
      </c>
    </row>
    <row r="189" s="13" customFormat="1">
      <c r="A189" s="13"/>
      <c r="B189" s="239"/>
      <c r="C189" s="240"/>
      <c r="D189" s="241" t="s">
        <v>272</v>
      </c>
      <c r="E189" s="242" t="s">
        <v>1</v>
      </c>
      <c r="F189" s="243" t="s">
        <v>408</v>
      </c>
      <c r="G189" s="240"/>
      <c r="H189" s="244">
        <v>863.75999999999999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272</v>
      </c>
      <c r="AU189" s="250" t="s">
        <v>96</v>
      </c>
      <c r="AV189" s="13" t="s">
        <v>96</v>
      </c>
      <c r="AW189" s="13" t="s">
        <v>42</v>
      </c>
      <c r="AX189" s="13" t="s">
        <v>93</v>
      </c>
      <c r="AY189" s="250" t="s">
        <v>264</v>
      </c>
    </row>
    <row r="190" s="2" customFormat="1" ht="24.15" customHeight="1">
      <c r="A190" s="40"/>
      <c r="B190" s="41"/>
      <c r="C190" s="225" t="s">
        <v>382</v>
      </c>
      <c r="D190" s="225" t="s">
        <v>266</v>
      </c>
      <c r="E190" s="226" t="s">
        <v>424</v>
      </c>
      <c r="F190" s="227" t="s">
        <v>425</v>
      </c>
      <c r="G190" s="228" t="s">
        <v>426</v>
      </c>
      <c r="H190" s="229">
        <v>863.75999999999999</v>
      </c>
      <c r="I190" s="230"/>
      <c r="J190" s="231">
        <f>ROUND(I190*H190,2)</f>
        <v>0</v>
      </c>
      <c r="K190" s="232"/>
      <c r="L190" s="46"/>
      <c r="M190" s="233" t="s">
        <v>1</v>
      </c>
      <c r="N190" s="234" t="s">
        <v>50</v>
      </c>
      <c r="O190" s="93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7" t="s">
        <v>270</v>
      </c>
      <c r="AT190" s="237" t="s">
        <v>266</v>
      </c>
      <c r="AU190" s="237" t="s">
        <v>96</v>
      </c>
      <c r="AY190" s="18" t="s">
        <v>264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8" t="s">
        <v>93</v>
      </c>
      <c r="BK190" s="238">
        <f>ROUND(I190*H190,2)</f>
        <v>0</v>
      </c>
      <c r="BL190" s="18" t="s">
        <v>270</v>
      </c>
      <c r="BM190" s="237" t="s">
        <v>1608</v>
      </c>
    </row>
    <row r="191" s="13" customFormat="1">
      <c r="A191" s="13"/>
      <c r="B191" s="239"/>
      <c r="C191" s="240"/>
      <c r="D191" s="241" t="s">
        <v>272</v>
      </c>
      <c r="E191" s="242" t="s">
        <v>194</v>
      </c>
      <c r="F191" s="243" t="s">
        <v>428</v>
      </c>
      <c r="G191" s="240"/>
      <c r="H191" s="244">
        <v>431.88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272</v>
      </c>
      <c r="AU191" s="250" t="s">
        <v>96</v>
      </c>
      <c r="AV191" s="13" t="s">
        <v>96</v>
      </c>
      <c r="AW191" s="13" t="s">
        <v>42</v>
      </c>
      <c r="AX191" s="13" t="s">
        <v>85</v>
      </c>
      <c r="AY191" s="250" t="s">
        <v>264</v>
      </c>
    </row>
    <row r="192" s="13" customFormat="1">
      <c r="A192" s="13"/>
      <c r="B192" s="239"/>
      <c r="C192" s="240"/>
      <c r="D192" s="241" t="s">
        <v>272</v>
      </c>
      <c r="E192" s="242" t="s">
        <v>1</v>
      </c>
      <c r="F192" s="243" t="s">
        <v>429</v>
      </c>
      <c r="G192" s="240"/>
      <c r="H192" s="244">
        <v>863.75999999999999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272</v>
      </c>
      <c r="AU192" s="250" t="s">
        <v>96</v>
      </c>
      <c r="AV192" s="13" t="s">
        <v>96</v>
      </c>
      <c r="AW192" s="13" t="s">
        <v>42</v>
      </c>
      <c r="AX192" s="13" t="s">
        <v>93</v>
      </c>
      <c r="AY192" s="250" t="s">
        <v>264</v>
      </c>
    </row>
    <row r="193" s="2" customFormat="1" ht="16.5" customHeight="1">
      <c r="A193" s="40"/>
      <c r="B193" s="41"/>
      <c r="C193" s="225" t="s">
        <v>387</v>
      </c>
      <c r="D193" s="225" t="s">
        <v>266</v>
      </c>
      <c r="E193" s="226" t="s">
        <v>431</v>
      </c>
      <c r="F193" s="227" t="s">
        <v>432</v>
      </c>
      <c r="G193" s="228" t="s">
        <v>348</v>
      </c>
      <c r="H193" s="229">
        <v>431.88</v>
      </c>
      <c r="I193" s="230"/>
      <c r="J193" s="231">
        <f>ROUND(I193*H193,2)</f>
        <v>0</v>
      </c>
      <c r="K193" s="232"/>
      <c r="L193" s="46"/>
      <c r="M193" s="233" t="s">
        <v>1</v>
      </c>
      <c r="N193" s="234" t="s">
        <v>50</v>
      </c>
      <c r="O193" s="93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7" t="s">
        <v>270</v>
      </c>
      <c r="AT193" s="237" t="s">
        <v>266</v>
      </c>
      <c r="AU193" s="237" t="s">
        <v>96</v>
      </c>
      <c r="AY193" s="18" t="s">
        <v>264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8" t="s">
        <v>93</v>
      </c>
      <c r="BK193" s="238">
        <f>ROUND(I193*H193,2)</f>
        <v>0</v>
      </c>
      <c r="BL193" s="18" t="s">
        <v>270</v>
      </c>
      <c r="BM193" s="237" t="s">
        <v>1609</v>
      </c>
    </row>
    <row r="194" s="13" customFormat="1">
      <c r="A194" s="13"/>
      <c r="B194" s="239"/>
      <c r="C194" s="240"/>
      <c r="D194" s="241" t="s">
        <v>272</v>
      </c>
      <c r="E194" s="242" t="s">
        <v>1</v>
      </c>
      <c r="F194" s="243" t="s">
        <v>194</v>
      </c>
      <c r="G194" s="240"/>
      <c r="H194" s="244">
        <v>431.88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272</v>
      </c>
      <c r="AU194" s="250" t="s">
        <v>96</v>
      </c>
      <c r="AV194" s="13" t="s">
        <v>96</v>
      </c>
      <c r="AW194" s="13" t="s">
        <v>42</v>
      </c>
      <c r="AX194" s="13" t="s">
        <v>93</v>
      </c>
      <c r="AY194" s="250" t="s">
        <v>264</v>
      </c>
    </row>
    <row r="195" s="2" customFormat="1" ht="24.15" customHeight="1">
      <c r="A195" s="40"/>
      <c r="B195" s="41"/>
      <c r="C195" s="225" t="s">
        <v>395</v>
      </c>
      <c r="D195" s="225" t="s">
        <v>266</v>
      </c>
      <c r="E195" s="226" t="s">
        <v>435</v>
      </c>
      <c r="F195" s="227" t="s">
        <v>436</v>
      </c>
      <c r="G195" s="228" t="s">
        <v>348</v>
      </c>
      <c r="H195" s="229">
        <v>285.03199999999998</v>
      </c>
      <c r="I195" s="230"/>
      <c r="J195" s="231">
        <f>ROUND(I195*H195,2)</f>
        <v>0</v>
      </c>
      <c r="K195" s="232"/>
      <c r="L195" s="46"/>
      <c r="M195" s="233" t="s">
        <v>1</v>
      </c>
      <c r="N195" s="234" t="s">
        <v>50</v>
      </c>
      <c r="O195" s="93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7" t="s">
        <v>270</v>
      </c>
      <c r="AT195" s="237" t="s">
        <v>266</v>
      </c>
      <c r="AU195" s="237" t="s">
        <v>96</v>
      </c>
      <c r="AY195" s="18" t="s">
        <v>264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8" t="s">
        <v>93</v>
      </c>
      <c r="BK195" s="238">
        <f>ROUND(I195*H195,2)</f>
        <v>0</v>
      </c>
      <c r="BL195" s="18" t="s">
        <v>270</v>
      </c>
      <c r="BM195" s="237" t="s">
        <v>1610</v>
      </c>
    </row>
    <row r="196" s="13" customFormat="1">
      <c r="A196" s="13"/>
      <c r="B196" s="239"/>
      <c r="C196" s="240"/>
      <c r="D196" s="241" t="s">
        <v>272</v>
      </c>
      <c r="E196" s="242" t="s">
        <v>196</v>
      </c>
      <c r="F196" s="243" t="s">
        <v>438</v>
      </c>
      <c r="G196" s="240"/>
      <c r="H196" s="244">
        <v>285.03199999999998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272</v>
      </c>
      <c r="AU196" s="250" t="s">
        <v>96</v>
      </c>
      <c r="AV196" s="13" t="s">
        <v>96</v>
      </c>
      <c r="AW196" s="13" t="s">
        <v>42</v>
      </c>
      <c r="AX196" s="13" t="s">
        <v>85</v>
      </c>
      <c r="AY196" s="250" t="s">
        <v>264</v>
      </c>
    </row>
    <row r="197" s="13" customFormat="1">
      <c r="A197" s="13"/>
      <c r="B197" s="239"/>
      <c r="C197" s="240"/>
      <c r="D197" s="241" t="s">
        <v>272</v>
      </c>
      <c r="E197" s="242" t="s">
        <v>440</v>
      </c>
      <c r="F197" s="243" t="s">
        <v>441</v>
      </c>
      <c r="G197" s="240"/>
      <c r="H197" s="244">
        <v>0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272</v>
      </c>
      <c r="AU197" s="250" t="s">
        <v>96</v>
      </c>
      <c r="AV197" s="13" t="s">
        <v>96</v>
      </c>
      <c r="AW197" s="13" t="s">
        <v>42</v>
      </c>
      <c r="AX197" s="13" t="s">
        <v>85</v>
      </c>
      <c r="AY197" s="250" t="s">
        <v>264</v>
      </c>
    </row>
    <row r="198" s="14" customFormat="1">
      <c r="A198" s="14"/>
      <c r="B198" s="251"/>
      <c r="C198" s="252"/>
      <c r="D198" s="241" t="s">
        <v>272</v>
      </c>
      <c r="E198" s="253" t="s">
        <v>1113</v>
      </c>
      <c r="F198" s="254" t="s">
        <v>281</v>
      </c>
      <c r="G198" s="252"/>
      <c r="H198" s="255">
        <v>285.03199999999998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272</v>
      </c>
      <c r="AU198" s="261" t="s">
        <v>96</v>
      </c>
      <c r="AV198" s="14" t="s">
        <v>282</v>
      </c>
      <c r="AW198" s="14" t="s">
        <v>42</v>
      </c>
      <c r="AX198" s="14" t="s">
        <v>85</v>
      </c>
      <c r="AY198" s="261" t="s">
        <v>264</v>
      </c>
    </row>
    <row r="199" s="15" customFormat="1">
      <c r="A199" s="15"/>
      <c r="B199" s="262"/>
      <c r="C199" s="263"/>
      <c r="D199" s="241" t="s">
        <v>272</v>
      </c>
      <c r="E199" s="264" t="s">
        <v>443</v>
      </c>
      <c r="F199" s="265" t="s">
        <v>344</v>
      </c>
      <c r="G199" s="263"/>
      <c r="H199" s="266">
        <v>285.03199999999998</v>
      </c>
      <c r="I199" s="267"/>
      <c r="J199" s="263"/>
      <c r="K199" s="263"/>
      <c r="L199" s="268"/>
      <c r="M199" s="269"/>
      <c r="N199" s="270"/>
      <c r="O199" s="270"/>
      <c r="P199" s="270"/>
      <c r="Q199" s="270"/>
      <c r="R199" s="270"/>
      <c r="S199" s="270"/>
      <c r="T199" s="27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2" t="s">
        <v>272</v>
      </c>
      <c r="AU199" s="272" t="s">
        <v>96</v>
      </c>
      <c r="AV199" s="15" t="s">
        <v>270</v>
      </c>
      <c r="AW199" s="15" t="s">
        <v>42</v>
      </c>
      <c r="AX199" s="15" t="s">
        <v>93</v>
      </c>
      <c r="AY199" s="272" t="s">
        <v>264</v>
      </c>
    </row>
    <row r="200" s="2" customFormat="1" ht="16.5" customHeight="1">
      <c r="A200" s="40"/>
      <c r="B200" s="41"/>
      <c r="C200" s="283" t="s">
        <v>7</v>
      </c>
      <c r="D200" s="283" t="s">
        <v>445</v>
      </c>
      <c r="E200" s="284" t="s">
        <v>446</v>
      </c>
      <c r="F200" s="285" t="s">
        <v>447</v>
      </c>
      <c r="G200" s="286" t="s">
        <v>426</v>
      </c>
      <c r="H200" s="287">
        <v>570.06399999999996</v>
      </c>
      <c r="I200" s="288"/>
      <c r="J200" s="289">
        <f>ROUND(I200*H200,2)</f>
        <v>0</v>
      </c>
      <c r="K200" s="290"/>
      <c r="L200" s="291"/>
      <c r="M200" s="292" t="s">
        <v>1</v>
      </c>
      <c r="N200" s="293" t="s">
        <v>50</v>
      </c>
      <c r="O200" s="93"/>
      <c r="P200" s="235">
        <f>O200*H200</f>
        <v>0</v>
      </c>
      <c r="Q200" s="235">
        <v>1</v>
      </c>
      <c r="R200" s="235">
        <f>Q200*H200</f>
        <v>570.06399999999996</v>
      </c>
      <c r="S200" s="235">
        <v>0</v>
      </c>
      <c r="T200" s="23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7" t="s">
        <v>321</v>
      </c>
      <c r="AT200" s="237" t="s">
        <v>445</v>
      </c>
      <c r="AU200" s="237" t="s">
        <v>96</v>
      </c>
      <c r="AY200" s="18" t="s">
        <v>264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8" t="s">
        <v>93</v>
      </c>
      <c r="BK200" s="238">
        <f>ROUND(I200*H200,2)</f>
        <v>0</v>
      </c>
      <c r="BL200" s="18" t="s">
        <v>270</v>
      </c>
      <c r="BM200" s="237" t="s">
        <v>1611</v>
      </c>
    </row>
    <row r="201" s="16" customFormat="1">
      <c r="A201" s="16"/>
      <c r="B201" s="273"/>
      <c r="C201" s="274"/>
      <c r="D201" s="241" t="s">
        <v>272</v>
      </c>
      <c r="E201" s="275" t="s">
        <v>1</v>
      </c>
      <c r="F201" s="276" t="s">
        <v>449</v>
      </c>
      <c r="G201" s="274"/>
      <c r="H201" s="275" t="s">
        <v>1</v>
      </c>
      <c r="I201" s="277"/>
      <c r="J201" s="274"/>
      <c r="K201" s="274"/>
      <c r="L201" s="278"/>
      <c r="M201" s="279"/>
      <c r="N201" s="280"/>
      <c r="O201" s="280"/>
      <c r="P201" s="280"/>
      <c r="Q201" s="280"/>
      <c r="R201" s="280"/>
      <c r="S201" s="280"/>
      <c r="T201" s="281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2" t="s">
        <v>272</v>
      </c>
      <c r="AU201" s="282" t="s">
        <v>96</v>
      </c>
      <c r="AV201" s="16" t="s">
        <v>93</v>
      </c>
      <c r="AW201" s="16" t="s">
        <v>42</v>
      </c>
      <c r="AX201" s="16" t="s">
        <v>85</v>
      </c>
      <c r="AY201" s="282" t="s">
        <v>264</v>
      </c>
    </row>
    <row r="202" s="13" customFormat="1">
      <c r="A202" s="13"/>
      <c r="B202" s="239"/>
      <c r="C202" s="240"/>
      <c r="D202" s="241" t="s">
        <v>272</v>
      </c>
      <c r="E202" s="242" t="s">
        <v>1</v>
      </c>
      <c r="F202" s="243" t="s">
        <v>450</v>
      </c>
      <c r="G202" s="240"/>
      <c r="H202" s="244">
        <v>570.06399999999996</v>
      </c>
      <c r="I202" s="245"/>
      <c r="J202" s="240"/>
      <c r="K202" s="240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272</v>
      </c>
      <c r="AU202" s="250" t="s">
        <v>96</v>
      </c>
      <c r="AV202" s="13" t="s">
        <v>96</v>
      </c>
      <c r="AW202" s="13" t="s">
        <v>42</v>
      </c>
      <c r="AX202" s="13" t="s">
        <v>93</v>
      </c>
      <c r="AY202" s="250" t="s">
        <v>264</v>
      </c>
    </row>
    <row r="203" s="2" customFormat="1" ht="24.15" customHeight="1">
      <c r="A203" s="40"/>
      <c r="B203" s="41"/>
      <c r="C203" s="225" t="s">
        <v>404</v>
      </c>
      <c r="D203" s="225" t="s">
        <v>266</v>
      </c>
      <c r="E203" s="226" t="s">
        <v>452</v>
      </c>
      <c r="F203" s="227" t="s">
        <v>453</v>
      </c>
      <c r="G203" s="228" t="s">
        <v>348</v>
      </c>
      <c r="H203" s="229">
        <v>99.567999999999998</v>
      </c>
      <c r="I203" s="230"/>
      <c r="J203" s="231">
        <f>ROUND(I203*H203,2)</f>
        <v>0</v>
      </c>
      <c r="K203" s="232"/>
      <c r="L203" s="46"/>
      <c r="M203" s="233" t="s">
        <v>1</v>
      </c>
      <c r="N203" s="234" t="s">
        <v>50</v>
      </c>
      <c r="O203" s="93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7" t="s">
        <v>270</v>
      </c>
      <c r="AT203" s="237" t="s">
        <v>266</v>
      </c>
      <c r="AU203" s="237" t="s">
        <v>96</v>
      </c>
      <c r="AY203" s="18" t="s">
        <v>264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8" t="s">
        <v>93</v>
      </c>
      <c r="BK203" s="238">
        <f>ROUND(I203*H203,2)</f>
        <v>0</v>
      </c>
      <c r="BL203" s="18" t="s">
        <v>270</v>
      </c>
      <c r="BM203" s="237" t="s">
        <v>1612</v>
      </c>
    </row>
    <row r="204" s="13" customFormat="1">
      <c r="A204" s="13"/>
      <c r="B204" s="239"/>
      <c r="C204" s="240"/>
      <c r="D204" s="241" t="s">
        <v>272</v>
      </c>
      <c r="E204" s="242" t="s">
        <v>198</v>
      </c>
      <c r="F204" s="243" t="s">
        <v>1116</v>
      </c>
      <c r="G204" s="240"/>
      <c r="H204" s="244">
        <v>99.567999999999998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272</v>
      </c>
      <c r="AU204" s="250" t="s">
        <v>96</v>
      </c>
      <c r="AV204" s="13" t="s">
        <v>96</v>
      </c>
      <c r="AW204" s="13" t="s">
        <v>42</v>
      </c>
      <c r="AX204" s="13" t="s">
        <v>93</v>
      </c>
      <c r="AY204" s="250" t="s">
        <v>264</v>
      </c>
    </row>
    <row r="205" s="2" customFormat="1" ht="16.5" customHeight="1">
      <c r="A205" s="40"/>
      <c r="B205" s="41"/>
      <c r="C205" s="283" t="s">
        <v>409</v>
      </c>
      <c r="D205" s="283" t="s">
        <v>445</v>
      </c>
      <c r="E205" s="284" t="s">
        <v>457</v>
      </c>
      <c r="F205" s="285" t="s">
        <v>458</v>
      </c>
      <c r="G205" s="286" t="s">
        <v>426</v>
      </c>
      <c r="H205" s="287">
        <v>199.136</v>
      </c>
      <c r="I205" s="288"/>
      <c r="J205" s="289">
        <f>ROUND(I205*H205,2)</f>
        <v>0</v>
      </c>
      <c r="K205" s="290"/>
      <c r="L205" s="291"/>
      <c r="M205" s="292" t="s">
        <v>1</v>
      </c>
      <c r="N205" s="293" t="s">
        <v>50</v>
      </c>
      <c r="O205" s="93"/>
      <c r="P205" s="235">
        <f>O205*H205</f>
        <v>0</v>
      </c>
      <c r="Q205" s="235">
        <v>1</v>
      </c>
      <c r="R205" s="235">
        <f>Q205*H205</f>
        <v>199.136</v>
      </c>
      <c r="S205" s="235">
        <v>0</v>
      </c>
      <c r="T205" s="23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7" t="s">
        <v>321</v>
      </c>
      <c r="AT205" s="237" t="s">
        <v>445</v>
      </c>
      <c r="AU205" s="237" t="s">
        <v>96</v>
      </c>
      <c r="AY205" s="18" t="s">
        <v>264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8" t="s">
        <v>93</v>
      </c>
      <c r="BK205" s="238">
        <f>ROUND(I205*H205,2)</f>
        <v>0</v>
      </c>
      <c r="BL205" s="18" t="s">
        <v>270</v>
      </c>
      <c r="BM205" s="237" t="s">
        <v>1613</v>
      </c>
    </row>
    <row r="206" s="13" customFormat="1">
      <c r="A206" s="13"/>
      <c r="B206" s="239"/>
      <c r="C206" s="240"/>
      <c r="D206" s="241" t="s">
        <v>272</v>
      </c>
      <c r="E206" s="242" t="s">
        <v>1</v>
      </c>
      <c r="F206" s="243" t="s">
        <v>460</v>
      </c>
      <c r="G206" s="240"/>
      <c r="H206" s="244">
        <v>199.136</v>
      </c>
      <c r="I206" s="245"/>
      <c r="J206" s="240"/>
      <c r="K206" s="240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272</v>
      </c>
      <c r="AU206" s="250" t="s">
        <v>96</v>
      </c>
      <c r="AV206" s="13" t="s">
        <v>96</v>
      </c>
      <c r="AW206" s="13" t="s">
        <v>42</v>
      </c>
      <c r="AX206" s="13" t="s">
        <v>93</v>
      </c>
      <c r="AY206" s="250" t="s">
        <v>264</v>
      </c>
    </row>
    <row r="207" s="12" customFormat="1" ht="22.8" customHeight="1">
      <c r="A207" s="12"/>
      <c r="B207" s="209"/>
      <c r="C207" s="210"/>
      <c r="D207" s="211" t="s">
        <v>84</v>
      </c>
      <c r="E207" s="223" t="s">
        <v>270</v>
      </c>
      <c r="F207" s="223" t="s">
        <v>475</v>
      </c>
      <c r="G207" s="210"/>
      <c r="H207" s="210"/>
      <c r="I207" s="213"/>
      <c r="J207" s="224">
        <f>BK207</f>
        <v>0</v>
      </c>
      <c r="K207" s="210"/>
      <c r="L207" s="215"/>
      <c r="M207" s="216"/>
      <c r="N207" s="217"/>
      <c r="O207" s="217"/>
      <c r="P207" s="218">
        <f>SUM(P208:P216)</f>
        <v>0</v>
      </c>
      <c r="Q207" s="217"/>
      <c r="R207" s="218">
        <f>SUM(R208:R216)</f>
        <v>0.018780209999999999</v>
      </c>
      <c r="S207" s="217"/>
      <c r="T207" s="219">
        <f>SUM(T208:T216)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0" t="s">
        <v>93</v>
      </c>
      <c r="AT207" s="221" t="s">
        <v>84</v>
      </c>
      <c r="AU207" s="221" t="s">
        <v>93</v>
      </c>
      <c r="AY207" s="220" t="s">
        <v>264</v>
      </c>
      <c r="BK207" s="222">
        <f>SUM(BK208:BK216)</f>
        <v>0</v>
      </c>
    </row>
    <row r="208" s="2" customFormat="1" ht="24.15" customHeight="1">
      <c r="A208" s="40"/>
      <c r="B208" s="41"/>
      <c r="C208" s="225" t="s">
        <v>414</v>
      </c>
      <c r="D208" s="225" t="s">
        <v>266</v>
      </c>
      <c r="E208" s="226" t="s">
        <v>477</v>
      </c>
      <c r="F208" s="227" t="s">
        <v>478</v>
      </c>
      <c r="G208" s="228" t="s">
        <v>348</v>
      </c>
      <c r="H208" s="229">
        <v>44.472000000000001</v>
      </c>
      <c r="I208" s="230"/>
      <c r="J208" s="231">
        <f>ROUND(I208*H208,2)</f>
        <v>0</v>
      </c>
      <c r="K208" s="232"/>
      <c r="L208" s="46"/>
      <c r="M208" s="233" t="s">
        <v>1</v>
      </c>
      <c r="N208" s="234" t="s">
        <v>50</v>
      </c>
      <c r="O208" s="93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7" t="s">
        <v>270</v>
      </c>
      <c r="AT208" s="237" t="s">
        <v>266</v>
      </c>
      <c r="AU208" s="237" t="s">
        <v>96</v>
      </c>
      <c r="AY208" s="18" t="s">
        <v>264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8" t="s">
        <v>93</v>
      </c>
      <c r="BK208" s="238">
        <f>ROUND(I208*H208,2)</f>
        <v>0</v>
      </c>
      <c r="BL208" s="18" t="s">
        <v>270</v>
      </c>
      <c r="BM208" s="237" t="s">
        <v>1614</v>
      </c>
    </row>
    <row r="209" s="13" customFormat="1">
      <c r="A209" s="13"/>
      <c r="B209" s="239"/>
      <c r="C209" s="240"/>
      <c r="D209" s="241" t="s">
        <v>272</v>
      </c>
      <c r="E209" s="242" t="s">
        <v>480</v>
      </c>
      <c r="F209" s="243" t="s">
        <v>1119</v>
      </c>
      <c r="G209" s="240"/>
      <c r="H209" s="244">
        <v>44.472000000000001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272</v>
      </c>
      <c r="AU209" s="250" t="s">
        <v>96</v>
      </c>
      <c r="AV209" s="13" t="s">
        <v>96</v>
      </c>
      <c r="AW209" s="13" t="s">
        <v>42</v>
      </c>
      <c r="AX209" s="13" t="s">
        <v>93</v>
      </c>
      <c r="AY209" s="250" t="s">
        <v>264</v>
      </c>
    </row>
    <row r="210" s="2" customFormat="1" ht="24.15" customHeight="1">
      <c r="A210" s="40"/>
      <c r="B210" s="41"/>
      <c r="C210" s="225" t="s">
        <v>418</v>
      </c>
      <c r="D210" s="225" t="s">
        <v>266</v>
      </c>
      <c r="E210" s="226" t="s">
        <v>483</v>
      </c>
      <c r="F210" s="227" t="s">
        <v>484</v>
      </c>
      <c r="G210" s="228" t="s">
        <v>348</v>
      </c>
      <c r="H210" s="229">
        <v>0.34999999999999998</v>
      </c>
      <c r="I210" s="230"/>
      <c r="J210" s="231">
        <f>ROUND(I210*H210,2)</f>
        <v>0</v>
      </c>
      <c r="K210" s="232"/>
      <c r="L210" s="46"/>
      <c r="M210" s="233" t="s">
        <v>1</v>
      </c>
      <c r="N210" s="234" t="s">
        <v>50</v>
      </c>
      <c r="O210" s="93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7" t="s">
        <v>270</v>
      </c>
      <c r="AT210" s="237" t="s">
        <v>266</v>
      </c>
      <c r="AU210" s="237" t="s">
        <v>96</v>
      </c>
      <c r="AY210" s="18" t="s">
        <v>264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8" t="s">
        <v>93</v>
      </c>
      <c r="BK210" s="238">
        <f>ROUND(I210*H210,2)</f>
        <v>0</v>
      </c>
      <c r="BL210" s="18" t="s">
        <v>270</v>
      </c>
      <c r="BM210" s="237" t="s">
        <v>1615</v>
      </c>
    </row>
    <row r="211" s="13" customFormat="1">
      <c r="A211" s="13"/>
      <c r="B211" s="239"/>
      <c r="C211" s="240"/>
      <c r="D211" s="241" t="s">
        <v>272</v>
      </c>
      <c r="E211" s="242" t="s">
        <v>1</v>
      </c>
      <c r="F211" s="243" t="s">
        <v>1616</v>
      </c>
      <c r="G211" s="240"/>
      <c r="H211" s="244">
        <v>0.34999999999999998</v>
      </c>
      <c r="I211" s="245"/>
      <c r="J211" s="240"/>
      <c r="K211" s="240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272</v>
      </c>
      <c r="AU211" s="250" t="s">
        <v>96</v>
      </c>
      <c r="AV211" s="13" t="s">
        <v>96</v>
      </c>
      <c r="AW211" s="13" t="s">
        <v>42</v>
      </c>
      <c r="AX211" s="13" t="s">
        <v>93</v>
      </c>
      <c r="AY211" s="250" t="s">
        <v>264</v>
      </c>
    </row>
    <row r="212" s="2" customFormat="1" ht="16.5" customHeight="1">
      <c r="A212" s="40"/>
      <c r="B212" s="41"/>
      <c r="C212" s="225" t="s">
        <v>423</v>
      </c>
      <c r="D212" s="225" t="s">
        <v>266</v>
      </c>
      <c r="E212" s="226" t="s">
        <v>488</v>
      </c>
      <c r="F212" s="227" t="s">
        <v>489</v>
      </c>
      <c r="G212" s="228" t="s">
        <v>269</v>
      </c>
      <c r="H212" s="229">
        <v>2.9390000000000001</v>
      </c>
      <c r="I212" s="230"/>
      <c r="J212" s="231">
        <f>ROUND(I212*H212,2)</f>
        <v>0</v>
      </c>
      <c r="K212" s="232"/>
      <c r="L212" s="46"/>
      <c r="M212" s="233" t="s">
        <v>1</v>
      </c>
      <c r="N212" s="234" t="s">
        <v>50</v>
      </c>
      <c r="O212" s="93"/>
      <c r="P212" s="235">
        <f>O212*H212</f>
        <v>0</v>
      </c>
      <c r="Q212" s="235">
        <v>0.0063899999999999998</v>
      </c>
      <c r="R212" s="235">
        <f>Q212*H212</f>
        <v>0.018780209999999999</v>
      </c>
      <c r="S212" s="235">
        <v>0</v>
      </c>
      <c r="T212" s="23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7" t="s">
        <v>270</v>
      </c>
      <c r="AT212" s="237" t="s">
        <v>266</v>
      </c>
      <c r="AU212" s="237" t="s">
        <v>96</v>
      </c>
      <c r="AY212" s="18" t="s">
        <v>264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8" t="s">
        <v>93</v>
      </c>
      <c r="BK212" s="238">
        <f>ROUND(I212*H212,2)</f>
        <v>0</v>
      </c>
      <c r="BL212" s="18" t="s">
        <v>270</v>
      </c>
      <c r="BM212" s="237" t="s">
        <v>1617</v>
      </c>
    </row>
    <row r="213" s="13" customFormat="1">
      <c r="A213" s="13"/>
      <c r="B213" s="239"/>
      <c r="C213" s="240"/>
      <c r="D213" s="241" t="s">
        <v>272</v>
      </c>
      <c r="E213" s="242" t="s">
        <v>1</v>
      </c>
      <c r="F213" s="243" t="s">
        <v>1618</v>
      </c>
      <c r="G213" s="240"/>
      <c r="H213" s="244">
        <v>0.56999999999999995</v>
      </c>
      <c r="I213" s="245"/>
      <c r="J213" s="240"/>
      <c r="K213" s="240"/>
      <c r="L213" s="246"/>
      <c r="M213" s="247"/>
      <c r="N213" s="248"/>
      <c r="O213" s="248"/>
      <c r="P213" s="248"/>
      <c r="Q213" s="248"/>
      <c r="R213" s="248"/>
      <c r="S213" s="248"/>
      <c r="T213" s="24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0" t="s">
        <v>272</v>
      </c>
      <c r="AU213" s="250" t="s">
        <v>96</v>
      </c>
      <c r="AV213" s="13" t="s">
        <v>96</v>
      </c>
      <c r="AW213" s="13" t="s">
        <v>42</v>
      </c>
      <c r="AX213" s="13" t="s">
        <v>85</v>
      </c>
      <c r="AY213" s="250" t="s">
        <v>264</v>
      </c>
    </row>
    <row r="214" s="13" customFormat="1">
      <c r="A214" s="13"/>
      <c r="B214" s="239"/>
      <c r="C214" s="240"/>
      <c r="D214" s="241" t="s">
        <v>272</v>
      </c>
      <c r="E214" s="242" t="s">
        <v>1</v>
      </c>
      <c r="F214" s="243" t="s">
        <v>1619</v>
      </c>
      <c r="G214" s="240"/>
      <c r="H214" s="244">
        <v>1.637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272</v>
      </c>
      <c r="AU214" s="250" t="s">
        <v>96</v>
      </c>
      <c r="AV214" s="13" t="s">
        <v>96</v>
      </c>
      <c r="AW214" s="13" t="s">
        <v>42</v>
      </c>
      <c r="AX214" s="13" t="s">
        <v>85</v>
      </c>
      <c r="AY214" s="250" t="s">
        <v>264</v>
      </c>
    </row>
    <row r="215" s="13" customFormat="1">
      <c r="A215" s="13"/>
      <c r="B215" s="239"/>
      <c r="C215" s="240"/>
      <c r="D215" s="241" t="s">
        <v>272</v>
      </c>
      <c r="E215" s="242" t="s">
        <v>1</v>
      </c>
      <c r="F215" s="243" t="s">
        <v>1620</v>
      </c>
      <c r="G215" s="240"/>
      <c r="H215" s="244">
        <v>0.73199999999999998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272</v>
      </c>
      <c r="AU215" s="250" t="s">
        <v>96</v>
      </c>
      <c r="AV215" s="13" t="s">
        <v>96</v>
      </c>
      <c r="AW215" s="13" t="s">
        <v>42</v>
      </c>
      <c r="AX215" s="13" t="s">
        <v>85</v>
      </c>
      <c r="AY215" s="250" t="s">
        <v>264</v>
      </c>
    </row>
    <row r="216" s="15" customFormat="1">
      <c r="A216" s="15"/>
      <c r="B216" s="262"/>
      <c r="C216" s="263"/>
      <c r="D216" s="241" t="s">
        <v>272</v>
      </c>
      <c r="E216" s="264" t="s">
        <v>1</v>
      </c>
      <c r="F216" s="265" t="s">
        <v>344</v>
      </c>
      <c r="G216" s="263"/>
      <c r="H216" s="266">
        <v>2.9390000000000001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2" t="s">
        <v>272</v>
      </c>
      <c r="AU216" s="272" t="s">
        <v>96</v>
      </c>
      <c r="AV216" s="15" t="s">
        <v>270</v>
      </c>
      <c r="AW216" s="15" t="s">
        <v>42</v>
      </c>
      <c r="AX216" s="15" t="s">
        <v>93</v>
      </c>
      <c r="AY216" s="272" t="s">
        <v>264</v>
      </c>
    </row>
    <row r="217" s="12" customFormat="1" ht="22.8" customHeight="1">
      <c r="A217" s="12"/>
      <c r="B217" s="209"/>
      <c r="C217" s="210"/>
      <c r="D217" s="211" t="s">
        <v>84</v>
      </c>
      <c r="E217" s="223" t="s">
        <v>305</v>
      </c>
      <c r="F217" s="223" t="s">
        <v>496</v>
      </c>
      <c r="G217" s="210"/>
      <c r="H217" s="210"/>
      <c r="I217" s="213"/>
      <c r="J217" s="224">
        <f>BK217</f>
        <v>0</v>
      </c>
      <c r="K217" s="210"/>
      <c r="L217" s="215"/>
      <c r="M217" s="216"/>
      <c r="N217" s="217"/>
      <c r="O217" s="217"/>
      <c r="P217" s="218">
        <f>SUM(P218:P231)</f>
        <v>0</v>
      </c>
      <c r="Q217" s="217"/>
      <c r="R217" s="218">
        <f>SUM(R218:R231)</f>
        <v>68.190400000000011</v>
      </c>
      <c r="S217" s="217"/>
      <c r="T217" s="219">
        <f>SUM(T218:T231)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0" t="s">
        <v>93</v>
      </c>
      <c r="AT217" s="221" t="s">
        <v>84</v>
      </c>
      <c r="AU217" s="221" t="s">
        <v>93</v>
      </c>
      <c r="AY217" s="220" t="s">
        <v>264</v>
      </c>
      <c r="BK217" s="222">
        <f>SUM(BK218:BK231)</f>
        <v>0</v>
      </c>
    </row>
    <row r="218" s="2" customFormat="1" ht="24.15" customHeight="1">
      <c r="A218" s="40"/>
      <c r="B218" s="41"/>
      <c r="C218" s="225" t="s">
        <v>430</v>
      </c>
      <c r="D218" s="225" t="s">
        <v>266</v>
      </c>
      <c r="E218" s="226" t="s">
        <v>503</v>
      </c>
      <c r="F218" s="227" t="s">
        <v>504</v>
      </c>
      <c r="G218" s="228" t="s">
        <v>269</v>
      </c>
      <c r="H218" s="229">
        <v>296.48000000000002</v>
      </c>
      <c r="I218" s="230"/>
      <c r="J218" s="231">
        <f>ROUND(I218*H218,2)</f>
        <v>0</v>
      </c>
      <c r="K218" s="232"/>
      <c r="L218" s="46"/>
      <c r="M218" s="233" t="s">
        <v>1</v>
      </c>
      <c r="N218" s="234" t="s">
        <v>50</v>
      </c>
      <c r="O218" s="93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7" t="s">
        <v>270</v>
      </c>
      <c r="AT218" s="237" t="s">
        <v>266</v>
      </c>
      <c r="AU218" s="237" t="s">
        <v>96</v>
      </c>
      <c r="AY218" s="18" t="s">
        <v>264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8" t="s">
        <v>93</v>
      </c>
      <c r="BK218" s="238">
        <f>ROUND(I218*H218,2)</f>
        <v>0</v>
      </c>
      <c r="BL218" s="18" t="s">
        <v>270</v>
      </c>
      <c r="BM218" s="237" t="s">
        <v>1621</v>
      </c>
    </row>
    <row r="219" s="13" customFormat="1">
      <c r="A219" s="13"/>
      <c r="B219" s="239"/>
      <c r="C219" s="240"/>
      <c r="D219" s="241" t="s">
        <v>272</v>
      </c>
      <c r="E219" s="242" t="s">
        <v>1</v>
      </c>
      <c r="F219" s="243" t="s">
        <v>1622</v>
      </c>
      <c r="G219" s="240"/>
      <c r="H219" s="244">
        <v>296.48000000000002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272</v>
      </c>
      <c r="AU219" s="250" t="s">
        <v>96</v>
      </c>
      <c r="AV219" s="13" t="s">
        <v>96</v>
      </c>
      <c r="AW219" s="13" t="s">
        <v>42</v>
      </c>
      <c r="AX219" s="13" t="s">
        <v>93</v>
      </c>
      <c r="AY219" s="250" t="s">
        <v>264</v>
      </c>
    </row>
    <row r="220" s="2" customFormat="1" ht="33" customHeight="1">
      <c r="A220" s="40"/>
      <c r="B220" s="41"/>
      <c r="C220" s="225" t="s">
        <v>434</v>
      </c>
      <c r="D220" s="225" t="s">
        <v>266</v>
      </c>
      <c r="E220" s="226" t="s">
        <v>511</v>
      </c>
      <c r="F220" s="227" t="s">
        <v>512</v>
      </c>
      <c r="G220" s="228" t="s">
        <v>269</v>
      </c>
      <c r="H220" s="229">
        <v>296.48000000000002</v>
      </c>
      <c r="I220" s="230"/>
      <c r="J220" s="231">
        <f>ROUND(I220*H220,2)</f>
        <v>0</v>
      </c>
      <c r="K220" s="232"/>
      <c r="L220" s="46"/>
      <c r="M220" s="233" t="s">
        <v>1</v>
      </c>
      <c r="N220" s="234" t="s">
        <v>50</v>
      </c>
      <c r="O220" s="93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7" t="s">
        <v>270</v>
      </c>
      <c r="AT220" s="237" t="s">
        <v>266</v>
      </c>
      <c r="AU220" s="237" t="s">
        <v>96</v>
      </c>
      <c r="AY220" s="18" t="s">
        <v>264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8" t="s">
        <v>93</v>
      </c>
      <c r="BK220" s="238">
        <f>ROUND(I220*H220,2)</f>
        <v>0</v>
      </c>
      <c r="BL220" s="18" t="s">
        <v>270</v>
      </c>
      <c r="BM220" s="237" t="s">
        <v>1623</v>
      </c>
    </row>
    <row r="221" s="13" customFormat="1">
      <c r="A221" s="13"/>
      <c r="B221" s="239"/>
      <c r="C221" s="240"/>
      <c r="D221" s="241" t="s">
        <v>272</v>
      </c>
      <c r="E221" s="242" t="s">
        <v>514</v>
      </c>
      <c r="F221" s="243" t="s">
        <v>161</v>
      </c>
      <c r="G221" s="240"/>
      <c r="H221" s="244">
        <v>296.48000000000002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272</v>
      </c>
      <c r="AU221" s="250" t="s">
        <v>96</v>
      </c>
      <c r="AV221" s="13" t="s">
        <v>96</v>
      </c>
      <c r="AW221" s="13" t="s">
        <v>42</v>
      </c>
      <c r="AX221" s="13" t="s">
        <v>93</v>
      </c>
      <c r="AY221" s="250" t="s">
        <v>264</v>
      </c>
    </row>
    <row r="222" s="2" customFormat="1" ht="24.15" customHeight="1">
      <c r="A222" s="40"/>
      <c r="B222" s="41"/>
      <c r="C222" s="225" t="s">
        <v>444</v>
      </c>
      <c r="D222" s="225" t="s">
        <v>266</v>
      </c>
      <c r="E222" s="226" t="s">
        <v>517</v>
      </c>
      <c r="F222" s="227" t="s">
        <v>518</v>
      </c>
      <c r="G222" s="228" t="s">
        <v>269</v>
      </c>
      <c r="H222" s="229">
        <v>296.48000000000002</v>
      </c>
      <c r="I222" s="230"/>
      <c r="J222" s="231">
        <f>ROUND(I222*H222,2)</f>
        <v>0</v>
      </c>
      <c r="K222" s="232"/>
      <c r="L222" s="46"/>
      <c r="M222" s="233" t="s">
        <v>1</v>
      </c>
      <c r="N222" s="234" t="s">
        <v>50</v>
      </c>
      <c r="O222" s="93"/>
      <c r="P222" s="235">
        <f>O222*H222</f>
        <v>0</v>
      </c>
      <c r="Q222" s="235">
        <v>0.23000000000000001</v>
      </c>
      <c r="R222" s="235">
        <f>Q222*H222</f>
        <v>68.190400000000011</v>
      </c>
      <c r="S222" s="235">
        <v>0</v>
      </c>
      <c r="T222" s="23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7" t="s">
        <v>270</v>
      </c>
      <c r="AT222" s="237" t="s">
        <v>266</v>
      </c>
      <c r="AU222" s="237" t="s">
        <v>96</v>
      </c>
      <c r="AY222" s="18" t="s">
        <v>264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8" t="s">
        <v>93</v>
      </c>
      <c r="BK222" s="238">
        <f>ROUND(I222*H222,2)</f>
        <v>0</v>
      </c>
      <c r="BL222" s="18" t="s">
        <v>270</v>
      </c>
      <c r="BM222" s="237" t="s">
        <v>1624</v>
      </c>
    </row>
    <row r="223" s="13" customFormat="1">
      <c r="A223" s="13"/>
      <c r="B223" s="239"/>
      <c r="C223" s="240"/>
      <c r="D223" s="241" t="s">
        <v>272</v>
      </c>
      <c r="E223" s="242" t="s">
        <v>1</v>
      </c>
      <c r="F223" s="243" t="s">
        <v>520</v>
      </c>
      <c r="G223" s="240"/>
      <c r="H223" s="244">
        <v>296.48000000000002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272</v>
      </c>
      <c r="AU223" s="250" t="s">
        <v>96</v>
      </c>
      <c r="AV223" s="13" t="s">
        <v>96</v>
      </c>
      <c r="AW223" s="13" t="s">
        <v>42</v>
      </c>
      <c r="AX223" s="13" t="s">
        <v>93</v>
      </c>
      <c r="AY223" s="250" t="s">
        <v>264</v>
      </c>
    </row>
    <row r="224" s="2" customFormat="1" ht="24.15" customHeight="1">
      <c r="A224" s="40"/>
      <c r="B224" s="41"/>
      <c r="C224" s="225" t="s">
        <v>451</v>
      </c>
      <c r="D224" s="225" t="s">
        <v>266</v>
      </c>
      <c r="E224" s="226" t="s">
        <v>522</v>
      </c>
      <c r="F224" s="227" t="s">
        <v>523</v>
      </c>
      <c r="G224" s="228" t="s">
        <v>269</v>
      </c>
      <c r="H224" s="229">
        <v>296.48000000000002</v>
      </c>
      <c r="I224" s="230"/>
      <c r="J224" s="231">
        <f>ROUND(I224*H224,2)</f>
        <v>0</v>
      </c>
      <c r="K224" s="232"/>
      <c r="L224" s="46"/>
      <c r="M224" s="233" t="s">
        <v>1</v>
      </c>
      <c r="N224" s="234" t="s">
        <v>50</v>
      </c>
      <c r="O224" s="93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7" t="s">
        <v>270</v>
      </c>
      <c r="AT224" s="237" t="s">
        <v>266</v>
      </c>
      <c r="AU224" s="237" t="s">
        <v>96</v>
      </c>
      <c r="AY224" s="18" t="s">
        <v>264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8" t="s">
        <v>93</v>
      </c>
      <c r="BK224" s="238">
        <f>ROUND(I224*H224,2)</f>
        <v>0</v>
      </c>
      <c r="BL224" s="18" t="s">
        <v>270</v>
      </c>
      <c r="BM224" s="237" t="s">
        <v>1625</v>
      </c>
    </row>
    <row r="225" s="13" customFormat="1">
      <c r="A225" s="13"/>
      <c r="B225" s="239"/>
      <c r="C225" s="240"/>
      <c r="D225" s="241" t="s">
        <v>272</v>
      </c>
      <c r="E225" s="242" t="s">
        <v>1</v>
      </c>
      <c r="F225" s="243" t="s">
        <v>151</v>
      </c>
      <c r="G225" s="240"/>
      <c r="H225" s="244">
        <v>296.48000000000002</v>
      </c>
      <c r="I225" s="245"/>
      <c r="J225" s="240"/>
      <c r="K225" s="240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272</v>
      </c>
      <c r="AU225" s="250" t="s">
        <v>96</v>
      </c>
      <c r="AV225" s="13" t="s">
        <v>96</v>
      </c>
      <c r="AW225" s="13" t="s">
        <v>42</v>
      </c>
      <c r="AX225" s="13" t="s">
        <v>93</v>
      </c>
      <c r="AY225" s="250" t="s">
        <v>264</v>
      </c>
    </row>
    <row r="226" s="2" customFormat="1" ht="24.15" customHeight="1">
      <c r="A226" s="40"/>
      <c r="B226" s="41"/>
      <c r="C226" s="225" t="s">
        <v>456</v>
      </c>
      <c r="D226" s="225" t="s">
        <v>266</v>
      </c>
      <c r="E226" s="226" t="s">
        <v>527</v>
      </c>
      <c r="F226" s="227" t="s">
        <v>528</v>
      </c>
      <c r="G226" s="228" t="s">
        <v>269</v>
      </c>
      <c r="H226" s="229">
        <v>296.48000000000002</v>
      </c>
      <c r="I226" s="230"/>
      <c r="J226" s="231">
        <f>ROUND(I226*H226,2)</f>
        <v>0</v>
      </c>
      <c r="K226" s="232"/>
      <c r="L226" s="46"/>
      <c r="M226" s="233" t="s">
        <v>1</v>
      </c>
      <c r="N226" s="234" t="s">
        <v>50</v>
      </c>
      <c r="O226" s="93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7" t="s">
        <v>270</v>
      </c>
      <c r="AT226" s="237" t="s">
        <v>266</v>
      </c>
      <c r="AU226" s="237" t="s">
        <v>96</v>
      </c>
      <c r="AY226" s="18" t="s">
        <v>264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8" t="s">
        <v>93</v>
      </c>
      <c r="BK226" s="238">
        <f>ROUND(I226*H226,2)</f>
        <v>0</v>
      </c>
      <c r="BL226" s="18" t="s">
        <v>270</v>
      </c>
      <c r="BM226" s="237" t="s">
        <v>1626</v>
      </c>
    </row>
    <row r="227" s="13" customFormat="1">
      <c r="A227" s="13"/>
      <c r="B227" s="239"/>
      <c r="C227" s="240"/>
      <c r="D227" s="241" t="s">
        <v>272</v>
      </c>
      <c r="E227" s="242" t="s">
        <v>1</v>
      </c>
      <c r="F227" s="243" t="s">
        <v>161</v>
      </c>
      <c r="G227" s="240"/>
      <c r="H227" s="244">
        <v>296.48000000000002</v>
      </c>
      <c r="I227" s="245"/>
      <c r="J227" s="240"/>
      <c r="K227" s="240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272</v>
      </c>
      <c r="AU227" s="250" t="s">
        <v>96</v>
      </c>
      <c r="AV227" s="13" t="s">
        <v>96</v>
      </c>
      <c r="AW227" s="13" t="s">
        <v>42</v>
      </c>
      <c r="AX227" s="13" t="s">
        <v>93</v>
      </c>
      <c r="AY227" s="250" t="s">
        <v>264</v>
      </c>
    </row>
    <row r="228" s="2" customFormat="1" ht="24.15" customHeight="1">
      <c r="A228" s="40"/>
      <c r="B228" s="41"/>
      <c r="C228" s="225" t="s">
        <v>461</v>
      </c>
      <c r="D228" s="225" t="s">
        <v>266</v>
      </c>
      <c r="E228" s="226" t="s">
        <v>531</v>
      </c>
      <c r="F228" s="227" t="s">
        <v>532</v>
      </c>
      <c r="G228" s="228" t="s">
        <v>269</v>
      </c>
      <c r="H228" s="229">
        <v>1265</v>
      </c>
      <c r="I228" s="230"/>
      <c r="J228" s="231">
        <f>ROUND(I228*H228,2)</f>
        <v>0</v>
      </c>
      <c r="K228" s="232"/>
      <c r="L228" s="46"/>
      <c r="M228" s="233" t="s">
        <v>1</v>
      </c>
      <c r="N228" s="234" t="s">
        <v>50</v>
      </c>
      <c r="O228" s="93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7" t="s">
        <v>270</v>
      </c>
      <c r="AT228" s="237" t="s">
        <v>266</v>
      </c>
      <c r="AU228" s="237" t="s">
        <v>96</v>
      </c>
      <c r="AY228" s="18" t="s">
        <v>264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8" t="s">
        <v>93</v>
      </c>
      <c r="BK228" s="238">
        <f>ROUND(I228*H228,2)</f>
        <v>0</v>
      </c>
      <c r="BL228" s="18" t="s">
        <v>270</v>
      </c>
      <c r="BM228" s="237" t="s">
        <v>1627</v>
      </c>
    </row>
    <row r="229" s="13" customFormat="1">
      <c r="A229" s="13"/>
      <c r="B229" s="239"/>
      <c r="C229" s="240"/>
      <c r="D229" s="241" t="s">
        <v>272</v>
      </c>
      <c r="E229" s="242" t="s">
        <v>1</v>
      </c>
      <c r="F229" s="243" t="s">
        <v>1628</v>
      </c>
      <c r="G229" s="240"/>
      <c r="H229" s="244">
        <v>1265</v>
      </c>
      <c r="I229" s="245"/>
      <c r="J229" s="240"/>
      <c r="K229" s="240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272</v>
      </c>
      <c r="AU229" s="250" t="s">
        <v>96</v>
      </c>
      <c r="AV229" s="13" t="s">
        <v>96</v>
      </c>
      <c r="AW229" s="13" t="s">
        <v>42</v>
      </c>
      <c r="AX229" s="13" t="s">
        <v>93</v>
      </c>
      <c r="AY229" s="250" t="s">
        <v>264</v>
      </c>
    </row>
    <row r="230" s="2" customFormat="1" ht="33" customHeight="1">
      <c r="A230" s="40"/>
      <c r="B230" s="41"/>
      <c r="C230" s="225" t="s">
        <v>465</v>
      </c>
      <c r="D230" s="225" t="s">
        <v>266</v>
      </c>
      <c r="E230" s="226" t="s">
        <v>537</v>
      </c>
      <c r="F230" s="227" t="s">
        <v>538</v>
      </c>
      <c r="G230" s="228" t="s">
        <v>269</v>
      </c>
      <c r="H230" s="229">
        <v>1265</v>
      </c>
      <c r="I230" s="230"/>
      <c r="J230" s="231">
        <f>ROUND(I230*H230,2)</f>
        <v>0</v>
      </c>
      <c r="K230" s="232"/>
      <c r="L230" s="46"/>
      <c r="M230" s="233" t="s">
        <v>1</v>
      </c>
      <c r="N230" s="234" t="s">
        <v>50</v>
      </c>
      <c r="O230" s="93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7" t="s">
        <v>270</v>
      </c>
      <c r="AT230" s="237" t="s">
        <v>266</v>
      </c>
      <c r="AU230" s="237" t="s">
        <v>96</v>
      </c>
      <c r="AY230" s="18" t="s">
        <v>264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8" t="s">
        <v>93</v>
      </c>
      <c r="BK230" s="238">
        <f>ROUND(I230*H230,2)</f>
        <v>0</v>
      </c>
      <c r="BL230" s="18" t="s">
        <v>270</v>
      </c>
      <c r="BM230" s="237" t="s">
        <v>1629</v>
      </c>
    </row>
    <row r="231" s="13" customFormat="1">
      <c r="A231" s="13"/>
      <c r="B231" s="239"/>
      <c r="C231" s="240"/>
      <c r="D231" s="241" t="s">
        <v>272</v>
      </c>
      <c r="E231" s="242" t="s">
        <v>226</v>
      </c>
      <c r="F231" s="243" t="s">
        <v>1628</v>
      </c>
      <c r="G231" s="240"/>
      <c r="H231" s="244">
        <v>1265</v>
      </c>
      <c r="I231" s="245"/>
      <c r="J231" s="240"/>
      <c r="K231" s="240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272</v>
      </c>
      <c r="AU231" s="250" t="s">
        <v>96</v>
      </c>
      <c r="AV231" s="13" t="s">
        <v>96</v>
      </c>
      <c r="AW231" s="13" t="s">
        <v>42</v>
      </c>
      <c r="AX231" s="13" t="s">
        <v>93</v>
      </c>
      <c r="AY231" s="250" t="s">
        <v>264</v>
      </c>
    </row>
    <row r="232" s="12" customFormat="1" ht="22.8" customHeight="1">
      <c r="A232" s="12"/>
      <c r="B232" s="209"/>
      <c r="C232" s="210"/>
      <c r="D232" s="211" t="s">
        <v>84</v>
      </c>
      <c r="E232" s="223" t="s">
        <v>311</v>
      </c>
      <c r="F232" s="223" t="s">
        <v>546</v>
      </c>
      <c r="G232" s="210"/>
      <c r="H232" s="210"/>
      <c r="I232" s="213"/>
      <c r="J232" s="224">
        <f>BK232</f>
        <v>0</v>
      </c>
      <c r="K232" s="210"/>
      <c r="L232" s="215"/>
      <c r="M232" s="216"/>
      <c r="N232" s="217"/>
      <c r="O232" s="217"/>
      <c r="P232" s="218">
        <f>SUM(P233:P236)</f>
        <v>0</v>
      </c>
      <c r="Q232" s="217"/>
      <c r="R232" s="218">
        <f>SUM(R233:R236)</f>
        <v>0.27246400000000004</v>
      </c>
      <c r="S232" s="217"/>
      <c r="T232" s="219">
        <f>SUM(T233:T236)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0" t="s">
        <v>93</v>
      </c>
      <c r="AT232" s="221" t="s">
        <v>84</v>
      </c>
      <c r="AU232" s="221" t="s">
        <v>93</v>
      </c>
      <c r="AY232" s="220" t="s">
        <v>264</v>
      </c>
      <c r="BK232" s="222">
        <f>SUM(BK233:BK236)</f>
        <v>0</v>
      </c>
    </row>
    <row r="233" s="2" customFormat="1" ht="24.15" customHeight="1">
      <c r="A233" s="40"/>
      <c r="B233" s="41"/>
      <c r="C233" s="225" t="s">
        <v>469</v>
      </c>
      <c r="D233" s="225" t="s">
        <v>266</v>
      </c>
      <c r="E233" s="226" t="s">
        <v>548</v>
      </c>
      <c r="F233" s="227" t="s">
        <v>549</v>
      </c>
      <c r="G233" s="228" t="s">
        <v>269</v>
      </c>
      <c r="H233" s="229">
        <v>29.437000000000001</v>
      </c>
      <c r="I233" s="230"/>
      <c r="J233" s="231">
        <f>ROUND(I233*H233,2)</f>
        <v>0</v>
      </c>
      <c r="K233" s="232"/>
      <c r="L233" s="46"/>
      <c r="M233" s="233" t="s">
        <v>1</v>
      </c>
      <c r="N233" s="234" t="s">
        <v>50</v>
      </c>
      <c r="O233" s="93"/>
      <c r="P233" s="235">
        <f>O233*H233</f>
        <v>0</v>
      </c>
      <c r="Q233" s="235">
        <v>0.0080000000000000002</v>
      </c>
      <c r="R233" s="235">
        <f>Q233*H233</f>
        <v>0.23549600000000001</v>
      </c>
      <c r="S233" s="235">
        <v>0</v>
      </c>
      <c r="T233" s="23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7" t="s">
        <v>270</v>
      </c>
      <c r="AT233" s="237" t="s">
        <v>266</v>
      </c>
      <c r="AU233" s="237" t="s">
        <v>96</v>
      </c>
      <c r="AY233" s="18" t="s">
        <v>264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8" t="s">
        <v>93</v>
      </c>
      <c r="BK233" s="238">
        <f>ROUND(I233*H233,2)</f>
        <v>0</v>
      </c>
      <c r="BL233" s="18" t="s">
        <v>270</v>
      </c>
      <c r="BM233" s="237" t="s">
        <v>1630</v>
      </c>
    </row>
    <row r="234" s="13" customFormat="1">
      <c r="A234" s="13"/>
      <c r="B234" s="239"/>
      <c r="C234" s="240"/>
      <c r="D234" s="241" t="s">
        <v>272</v>
      </c>
      <c r="E234" s="242" t="s">
        <v>222</v>
      </c>
      <c r="F234" s="243" t="s">
        <v>1631</v>
      </c>
      <c r="G234" s="240"/>
      <c r="H234" s="244">
        <v>29.437000000000001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272</v>
      </c>
      <c r="AU234" s="250" t="s">
        <v>96</v>
      </c>
      <c r="AV234" s="13" t="s">
        <v>96</v>
      </c>
      <c r="AW234" s="13" t="s">
        <v>42</v>
      </c>
      <c r="AX234" s="13" t="s">
        <v>93</v>
      </c>
      <c r="AY234" s="250" t="s">
        <v>264</v>
      </c>
    </row>
    <row r="235" s="2" customFormat="1" ht="24.15" customHeight="1">
      <c r="A235" s="40"/>
      <c r="B235" s="41"/>
      <c r="C235" s="225" t="s">
        <v>476</v>
      </c>
      <c r="D235" s="225" t="s">
        <v>266</v>
      </c>
      <c r="E235" s="226" t="s">
        <v>553</v>
      </c>
      <c r="F235" s="227" t="s">
        <v>554</v>
      </c>
      <c r="G235" s="228" t="s">
        <v>269</v>
      </c>
      <c r="H235" s="229">
        <v>4.6210000000000004</v>
      </c>
      <c r="I235" s="230"/>
      <c r="J235" s="231">
        <f>ROUND(I235*H235,2)</f>
        <v>0</v>
      </c>
      <c r="K235" s="232"/>
      <c r="L235" s="46"/>
      <c r="M235" s="233" t="s">
        <v>1</v>
      </c>
      <c r="N235" s="234" t="s">
        <v>50</v>
      </c>
      <c r="O235" s="93"/>
      <c r="P235" s="235">
        <f>O235*H235</f>
        <v>0</v>
      </c>
      <c r="Q235" s="235">
        <v>0.0080000000000000002</v>
      </c>
      <c r="R235" s="235">
        <f>Q235*H235</f>
        <v>0.036968000000000001</v>
      </c>
      <c r="S235" s="235">
        <v>0</v>
      </c>
      <c r="T235" s="23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7" t="s">
        <v>270</v>
      </c>
      <c r="AT235" s="237" t="s">
        <v>266</v>
      </c>
      <c r="AU235" s="237" t="s">
        <v>96</v>
      </c>
      <c r="AY235" s="18" t="s">
        <v>264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8" t="s">
        <v>93</v>
      </c>
      <c r="BK235" s="238">
        <f>ROUND(I235*H235,2)</f>
        <v>0</v>
      </c>
      <c r="BL235" s="18" t="s">
        <v>270</v>
      </c>
      <c r="BM235" s="237" t="s">
        <v>1632</v>
      </c>
    </row>
    <row r="236" s="13" customFormat="1">
      <c r="A236" s="13"/>
      <c r="B236" s="239"/>
      <c r="C236" s="240"/>
      <c r="D236" s="241" t="s">
        <v>272</v>
      </c>
      <c r="E236" s="242" t="s">
        <v>224</v>
      </c>
      <c r="F236" s="243" t="s">
        <v>1633</v>
      </c>
      <c r="G236" s="240"/>
      <c r="H236" s="244">
        <v>4.6210000000000004</v>
      </c>
      <c r="I236" s="245"/>
      <c r="J236" s="240"/>
      <c r="K236" s="240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272</v>
      </c>
      <c r="AU236" s="250" t="s">
        <v>96</v>
      </c>
      <c r="AV236" s="13" t="s">
        <v>96</v>
      </c>
      <c r="AW236" s="13" t="s">
        <v>42</v>
      </c>
      <c r="AX236" s="13" t="s">
        <v>93</v>
      </c>
      <c r="AY236" s="250" t="s">
        <v>264</v>
      </c>
    </row>
    <row r="237" s="12" customFormat="1" ht="22.8" customHeight="1">
      <c r="A237" s="12"/>
      <c r="B237" s="209"/>
      <c r="C237" s="210"/>
      <c r="D237" s="211" t="s">
        <v>84</v>
      </c>
      <c r="E237" s="223" t="s">
        <v>321</v>
      </c>
      <c r="F237" s="223" t="s">
        <v>557</v>
      </c>
      <c r="G237" s="210"/>
      <c r="H237" s="210"/>
      <c r="I237" s="213"/>
      <c r="J237" s="224">
        <f>BK237</f>
        <v>0</v>
      </c>
      <c r="K237" s="210"/>
      <c r="L237" s="215"/>
      <c r="M237" s="216"/>
      <c r="N237" s="217"/>
      <c r="O237" s="217"/>
      <c r="P237" s="218">
        <f>SUM(P238:P305)</f>
        <v>0</v>
      </c>
      <c r="Q237" s="217"/>
      <c r="R237" s="218">
        <f>SUM(R238:R305)</f>
        <v>11.8475</v>
      </c>
      <c r="S237" s="217"/>
      <c r="T237" s="219">
        <f>SUM(T238:T305)</f>
        <v>0.85750000000000015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0" t="s">
        <v>93</v>
      </c>
      <c r="AT237" s="221" t="s">
        <v>84</v>
      </c>
      <c r="AU237" s="221" t="s">
        <v>93</v>
      </c>
      <c r="AY237" s="220" t="s">
        <v>264</v>
      </c>
      <c r="BK237" s="222">
        <f>SUM(BK238:BK305)</f>
        <v>0</v>
      </c>
    </row>
    <row r="238" s="2" customFormat="1" ht="24.15" customHeight="1">
      <c r="A238" s="40"/>
      <c r="B238" s="41"/>
      <c r="C238" s="225" t="s">
        <v>482</v>
      </c>
      <c r="D238" s="225" t="s">
        <v>266</v>
      </c>
      <c r="E238" s="226" t="s">
        <v>1137</v>
      </c>
      <c r="F238" s="227" t="s">
        <v>1138</v>
      </c>
      <c r="G238" s="228" t="s">
        <v>308</v>
      </c>
      <c r="H238" s="229">
        <v>344.39999999999998</v>
      </c>
      <c r="I238" s="230"/>
      <c r="J238" s="231">
        <f>ROUND(I238*H238,2)</f>
        <v>0</v>
      </c>
      <c r="K238" s="232"/>
      <c r="L238" s="46"/>
      <c r="M238" s="233" t="s">
        <v>1</v>
      </c>
      <c r="N238" s="234" t="s">
        <v>50</v>
      </c>
      <c r="O238" s="93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7" t="s">
        <v>270</v>
      </c>
      <c r="AT238" s="237" t="s">
        <v>266</v>
      </c>
      <c r="AU238" s="237" t="s">
        <v>96</v>
      </c>
      <c r="AY238" s="18" t="s">
        <v>264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8" t="s">
        <v>93</v>
      </c>
      <c r="BK238" s="238">
        <f>ROUND(I238*H238,2)</f>
        <v>0</v>
      </c>
      <c r="BL238" s="18" t="s">
        <v>270</v>
      </c>
      <c r="BM238" s="237" t="s">
        <v>1634</v>
      </c>
    </row>
    <row r="239" s="13" customFormat="1">
      <c r="A239" s="13"/>
      <c r="B239" s="239"/>
      <c r="C239" s="240"/>
      <c r="D239" s="241" t="s">
        <v>272</v>
      </c>
      <c r="E239" s="242" t="s">
        <v>1</v>
      </c>
      <c r="F239" s="243" t="s">
        <v>1019</v>
      </c>
      <c r="G239" s="240"/>
      <c r="H239" s="244">
        <v>344.39999999999998</v>
      </c>
      <c r="I239" s="245"/>
      <c r="J239" s="240"/>
      <c r="K239" s="240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272</v>
      </c>
      <c r="AU239" s="250" t="s">
        <v>96</v>
      </c>
      <c r="AV239" s="13" t="s">
        <v>96</v>
      </c>
      <c r="AW239" s="13" t="s">
        <v>42</v>
      </c>
      <c r="AX239" s="13" t="s">
        <v>93</v>
      </c>
      <c r="AY239" s="250" t="s">
        <v>264</v>
      </c>
    </row>
    <row r="240" s="2" customFormat="1" ht="24.15" customHeight="1">
      <c r="A240" s="40"/>
      <c r="B240" s="41"/>
      <c r="C240" s="283" t="s">
        <v>487</v>
      </c>
      <c r="D240" s="283" t="s">
        <v>445</v>
      </c>
      <c r="E240" s="284" t="s">
        <v>1140</v>
      </c>
      <c r="F240" s="285" t="s">
        <v>1141</v>
      </c>
      <c r="G240" s="286" t="s">
        <v>308</v>
      </c>
      <c r="H240" s="287">
        <v>344.39999999999998</v>
      </c>
      <c r="I240" s="288"/>
      <c r="J240" s="289">
        <f>ROUND(I240*H240,2)</f>
        <v>0</v>
      </c>
      <c r="K240" s="290"/>
      <c r="L240" s="291"/>
      <c r="M240" s="292" t="s">
        <v>1</v>
      </c>
      <c r="N240" s="293" t="s">
        <v>50</v>
      </c>
      <c r="O240" s="93"/>
      <c r="P240" s="235">
        <f>O240*H240</f>
        <v>0</v>
      </c>
      <c r="Q240" s="235">
        <v>0.014500000000000001</v>
      </c>
      <c r="R240" s="235">
        <f>Q240*H240</f>
        <v>4.9938000000000002</v>
      </c>
      <c r="S240" s="235">
        <v>0</v>
      </c>
      <c r="T240" s="23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7" t="s">
        <v>321</v>
      </c>
      <c r="AT240" s="237" t="s">
        <v>445</v>
      </c>
      <c r="AU240" s="237" t="s">
        <v>96</v>
      </c>
      <c r="AY240" s="18" t="s">
        <v>264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8" t="s">
        <v>93</v>
      </c>
      <c r="BK240" s="238">
        <f>ROUND(I240*H240,2)</f>
        <v>0</v>
      </c>
      <c r="BL240" s="18" t="s">
        <v>270</v>
      </c>
      <c r="BM240" s="237" t="s">
        <v>1635</v>
      </c>
    </row>
    <row r="241" s="13" customFormat="1">
      <c r="A241" s="13"/>
      <c r="B241" s="239"/>
      <c r="C241" s="240"/>
      <c r="D241" s="241" t="s">
        <v>272</v>
      </c>
      <c r="E241" s="242" t="s">
        <v>1</v>
      </c>
      <c r="F241" s="243" t="s">
        <v>1019</v>
      </c>
      <c r="G241" s="240"/>
      <c r="H241" s="244">
        <v>344.39999999999998</v>
      </c>
      <c r="I241" s="245"/>
      <c r="J241" s="240"/>
      <c r="K241" s="240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272</v>
      </c>
      <c r="AU241" s="250" t="s">
        <v>96</v>
      </c>
      <c r="AV241" s="13" t="s">
        <v>96</v>
      </c>
      <c r="AW241" s="13" t="s">
        <v>42</v>
      </c>
      <c r="AX241" s="13" t="s">
        <v>93</v>
      </c>
      <c r="AY241" s="250" t="s">
        <v>264</v>
      </c>
    </row>
    <row r="242" s="2" customFormat="1" ht="24.15" customHeight="1">
      <c r="A242" s="40"/>
      <c r="B242" s="41"/>
      <c r="C242" s="225" t="s">
        <v>497</v>
      </c>
      <c r="D242" s="225" t="s">
        <v>266</v>
      </c>
      <c r="E242" s="226" t="s">
        <v>1143</v>
      </c>
      <c r="F242" s="227" t="s">
        <v>1144</v>
      </c>
      <c r="G242" s="228" t="s">
        <v>584</v>
      </c>
      <c r="H242" s="229">
        <v>14</v>
      </c>
      <c r="I242" s="230"/>
      <c r="J242" s="231">
        <f>ROUND(I242*H242,2)</f>
        <v>0</v>
      </c>
      <c r="K242" s="232"/>
      <c r="L242" s="46"/>
      <c r="M242" s="233" t="s">
        <v>1</v>
      </c>
      <c r="N242" s="234" t="s">
        <v>50</v>
      </c>
      <c r="O242" s="93"/>
      <c r="P242" s="235">
        <f>O242*H242</f>
        <v>0</v>
      </c>
      <c r="Q242" s="235">
        <v>0</v>
      </c>
      <c r="R242" s="235">
        <f>Q242*H242</f>
        <v>0</v>
      </c>
      <c r="S242" s="235">
        <v>0.0080000000000000002</v>
      </c>
      <c r="T242" s="236">
        <f>S242*H242</f>
        <v>0.112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7" t="s">
        <v>270</v>
      </c>
      <c r="AT242" s="237" t="s">
        <v>266</v>
      </c>
      <c r="AU242" s="237" t="s">
        <v>96</v>
      </c>
      <c r="AY242" s="18" t="s">
        <v>264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8" t="s">
        <v>93</v>
      </c>
      <c r="BK242" s="238">
        <f>ROUND(I242*H242,2)</f>
        <v>0</v>
      </c>
      <c r="BL242" s="18" t="s">
        <v>270</v>
      </c>
      <c r="BM242" s="237" t="s">
        <v>1636</v>
      </c>
    </row>
    <row r="243" s="2" customFormat="1" ht="24.15" customHeight="1">
      <c r="A243" s="40"/>
      <c r="B243" s="41"/>
      <c r="C243" s="283" t="s">
        <v>502</v>
      </c>
      <c r="D243" s="283" t="s">
        <v>445</v>
      </c>
      <c r="E243" s="284" t="s">
        <v>1637</v>
      </c>
      <c r="F243" s="285" t="s">
        <v>1638</v>
      </c>
      <c r="G243" s="286" t="s">
        <v>584</v>
      </c>
      <c r="H243" s="287">
        <v>8</v>
      </c>
      <c r="I243" s="288"/>
      <c r="J243" s="289">
        <f>ROUND(I243*H243,2)</f>
        <v>0</v>
      </c>
      <c r="K243" s="290"/>
      <c r="L243" s="291"/>
      <c r="M243" s="292" t="s">
        <v>1</v>
      </c>
      <c r="N243" s="293" t="s">
        <v>50</v>
      </c>
      <c r="O243" s="93"/>
      <c r="P243" s="235">
        <f>O243*H243</f>
        <v>0</v>
      </c>
      <c r="Q243" s="235">
        <v>0.0064999999999999997</v>
      </c>
      <c r="R243" s="235">
        <f>Q243*H243</f>
        <v>0.051999999999999998</v>
      </c>
      <c r="S243" s="235">
        <v>0</v>
      </c>
      <c r="T243" s="23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7" t="s">
        <v>321</v>
      </c>
      <c r="AT243" s="237" t="s">
        <v>445</v>
      </c>
      <c r="AU243" s="237" t="s">
        <v>96</v>
      </c>
      <c r="AY243" s="18" t="s">
        <v>264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8" t="s">
        <v>93</v>
      </c>
      <c r="BK243" s="238">
        <f>ROUND(I243*H243,2)</f>
        <v>0</v>
      </c>
      <c r="BL243" s="18" t="s">
        <v>270</v>
      </c>
      <c r="BM243" s="237" t="s">
        <v>1639</v>
      </c>
    </row>
    <row r="244" s="2" customFormat="1" ht="24.15" customHeight="1">
      <c r="A244" s="40"/>
      <c r="B244" s="41"/>
      <c r="C244" s="283" t="s">
        <v>510</v>
      </c>
      <c r="D244" s="283" t="s">
        <v>445</v>
      </c>
      <c r="E244" s="284" t="s">
        <v>1146</v>
      </c>
      <c r="F244" s="285" t="s">
        <v>1147</v>
      </c>
      <c r="G244" s="286" t="s">
        <v>584</v>
      </c>
      <c r="H244" s="287">
        <v>1</v>
      </c>
      <c r="I244" s="288"/>
      <c r="J244" s="289">
        <f>ROUND(I244*H244,2)</f>
        <v>0</v>
      </c>
      <c r="K244" s="290"/>
      <c r="L244" s="291"/>
      <c r="M244" s="292" t="s">
        <v>1</v>
      </c>
      <c r="N244" s="293" t="s">
        <v>50</v>
      </c>
      <c r="O244" s="93"/>
      <c r="P244" s="235">
        <f>O244*H244</f>
        <v>0</v>
      </c>
      <c r="Q244" s="235">
        <v>0.0077999999999999996</v>
      </c>
      <c r="R244" s="235">
        <f>Q244*H244</f>
        <v>0.0077999999999999996</v>
      </c>
      <c r="S244" s="235">
        <v>0</v>
      </c>
      <c r="T244" s="23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7" t="s">
        <v>321</v>
      </c>
      <c r="AT244" s="237" t="s">
        <v>445</v>
      </c>
      <c r="AU244" s="237" t="s">
        <v>96</v>
      </c>
      <c r="AY244" s="18" t="s">
        <v>264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8" t="s">
        <v>93</v>
      </c>
      <c r="BK244" s="238">
        <f>ROUND(I244*H244,2)</f>
        <v>0</v>
      </c>
      <c r="BL244" s="18" t="s">
        <v>270</v>
      </c>
      <c r="BM244" s="237" t="s">
        <v>1640</v>
      </c>
    </row>
    <row r="245" s="2" customFormat="1" ht="24.15" customHeight="1">
      <c r="A245" s="40"/>
      <c r="B245" s="41"/>
      <c r="C245" s="283" t="s">
        <v>516</v>
      </c>
      <c r="D245" s="283" t="s">
        <v>445</v>
      </c>
      <c r="E245" s="284" t="s">
        <v>1641</v>
      </c>
      <c r="F245" s="285" t="s">
        <v>1642</v>
      </c>
      <c r="G245" s="286" t="s">
        <v>584</v>
      </c>
      <c r="H245" s="287">
        <v>5</v>
      </c>
      <c r="I245" s="288"/>
      <c r="J245" s="289">
        <f>ROUND(I245*H245,2)</f>
        <v>0</v>
      </c>
      <c r="K245" s="290"/>
      <c r="L245" s="291"/>
      <c r="M245" s="292" t="s">
        <v>1</v>
      </c>
      <c r="N245" s="293" t="s">
        <v>50</v>
      </c>
      <c r="O245" s="93"/>
      <c r="P245" s="235">
        <f>O245*H245</f>
        <v>0</v>
      </c>
      <c r="Q245" s="235">
        <v>0.0071999999999999998</v>
      </c>
      <c r="R245" s="235">
        <f>Q245*H245</f>
        <v>0.035999999999999997</v>
      </c>
      <c r="S245" s="235">
        <v>0</v>
      </c>
      <c r="T245" s="23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7" t="s">
        <v>321</v>
      </c>
      <c r="AT245" s="237" t="s">
        <v>445</v>
      </c>
      <c r="AU245" s="237" t="s">
        <v>96</v>
      </c>
      <c r="AY245" s="18" t="s">
        <v>264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8" t="s">
        <v>93</v>
      </c>
      <c r="BK245" s="238">
        <f>ROUND(I245*H245,2)</f>
        <v>0</v>
      </c>
      <c r="BL245" s="18" t="s">
        <v>270</v>
      </c>
      <c r="BM245" s="237" t="s">
        <v>1643</v>
      </c>
    </row>
    <row r="246" s="2" customFormat="1" ht="24.15" customHeight="1">
      <c r="A246" s="40"/>
      <c r="B246" s="41"/>
      <c r="C246" s="225" t="s">
        <v>521</v>
      </c>
      <c r="D246" s="225" t="s">
        <v>266</v>
      </c>
      <c r="E246" s="226" t="s">
        <v>582</v>
      </c>
      <c r="F246" s="227" t="s">
        <v>583</v>
      </c>
      <c r="G246" s="228" t="s">
        <v>584</v>
      </c>
      <c r="H246" s="229">
        <v>21</v>
      </c>
      <c r="I246" s="230"/>
      <c r="J246" s="231">
        <f>ROUND(I246*H246,2)</f>
        <v>0</v>
      </c>
      <c r="K246" s="232"/>
      <c r="L246" s="46"/>
      <c r="M246" s="233" t="s">
        <v>1</v>
      </c>
      <c r="N246" s="234" t="s">
        <v>50</v>
      </c>
      <c r="O246" s="93"/>
      <c r="P246" s="235">
        <f>O246*H246</f>
        <v>0</v>
      </c>
      <c r="Q246" s="235">
        <v>0.00167</v>
      </c>
      <c r="R246" s="235">
        <f>Q246*H246</f>
        <v>0.035070000000000004</v>
      </c>
      <c r="S246" s="235">
        <v>0.010670000000000001</v>
      </c>
      <c r="T246" s="236">
        <f>S246*H246</f>
        <v>0.22407000000000002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7" t="s">
        <v>270</v>
      </c>
      <c r="AT246" s="237" t="s">
        <v>266</v>
      </c>
      <c r="AU246" s="237" t="s">
        <v>96</v>
      </c>
      <c r="AY246" s="18" t="s">
        <v>264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8" t="s">
        <v>93</v>
      </c>
      <c r="BK246" s="238">
        <f>ROUND(I246*H246,2)</f>
        <v>0</v>
      </c>
      <c r="BL246" s="18" t="s">
        <v>270</v>
      </c>
      <c r="BM246" s="237" t="s">
        <v>1644</v>
      </c>
    </row>
    <row r="247" s="2" customFormat="1" ht="24.15" customHeight="1">
      <c r="A247" s="40"/>
      <c r="B247" s="41"/>
      <c r="C247" s="283" t="s">
        <v>526</v>
      </c>
      <c r="D247" s="283" t="s">
        <v>445</v>
      </c>
      <c r="E247" s="284" t="s">
        <v>1645</v>
      </c>
      <c r="F247" s="285" t="s">
        <v>1646</v>
      </c>
      <c r="G247" s="286" t="s">
        <v>584</v>
      </c>
      <c r="H247" s="287">
        <v>1</v>
      </c>
      <c r="I247" s="288"/>
      <c r="J247" s="289">
        <f>ROUND(I247*H247,2)</f>
        <v>0</v>
      </c>
      <c r="K247" s="290"/>
      <c r="L247" s="291"/>
      <c r="M247" s="292" t="s">
        <v>1</v>
      </c>
      <c r="N247" s="293" t="s">
        <v>50</v>
      </c>
      <c r="O247" s="93"/>
      <c r="P247" s="235">
        <f>O247*H247</f>
        <v>0</v>
      </c>
      <c r="Q247" s="235">
        <v>0.0089999999999999993</v>
      </c>
      <c r="R247" s="235">
        <f>Q247*H247</f>
        <v>0.0089999999999999993</v>
      </c>
      <c r="S247" s="235">
        <v>0</v>
      </c>
      <c r="T247" s="23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7" t="s">
        <v>321</v>
      </c>
      <c r="AT247" s="237" t="s">
        <v>445</v>
      </c>
      <c r="AU247" s="237" t="s">
        <v>96</v>
      </c>
      <c r="AY247" s="18" t="s">
        <v>264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8" t="s">
        <v>93</v>
      </c>
      <c r="BK247" s="238">
        <f>ROUND(I247*H247,2)</f>
        <v>0</v>
      </c>
      <c r="BL247" s="18" t="s">
        <v>270</v>
      </c>
      <c r="BM247" s="237" t="s">
        <v>1647</v>
      </c>
    </row>
    <row r="248" s="2" customFormat="1" ht="16.5" customHeight="1">
      <c r="A248" s="40"/>
      <c r="B248" s="41"/>
      <c r="C248" s="283" t="s">
        <v>530</v>
      </c>
      <c r="D248" s="283" t="s">
        <v>445</v>
      </c>
      <c r="E248" s="284" t="s">
        <v>1648</v>
      </c>
      <c r="F248" s="285" t="s">
        <v>1649</v>
      </c>
      <c r="G248" s="286" t="s">
        <v>621</v>
      </c>
      <c r="H248" s="287">
        <v>1</v>
      </c>
      <c r="I248" s="288"/>
      <c r="J248" s="289">
        <f>ROUND(I248*H248,2)</f>
        <v>0</v>
      </c>
      <c r="K248" s="290"/>
      <c r="L248" s="291"/>
      <c r="M248" s="292" t="s">
        <v>1</v>
      </c>
      <c r="N248" s="293" t="s">
        <v>50</v>
      </c>
      <c r="O248" s="93"/>
      <c r="P248" s="235">
        <f>O248*H248</f>
        <v>0</v>
      </c>
      <c r="Q248" s="235">
        <v>0.016299999999999999</v>
      </c>
      <c r="R248" s="235">
        <f>Q248*H248</f>
        <v>0.016299999999999999</v>
      </c>
      <c r="S248" s="235">
        <v>0</v>
      </c>
      <c r="T248" s="23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7" t="s">
        <v>321</v>
      </c>
      <c r="AT248" s="237" t="s">
        <v>445</v>
      </c>
      <c r="AU248" s="237" t="s">
        <v>96</v>
      </c>
      <c r="AY248" s="18" t="s">
        <v>264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8" t="s">
        <v>93</v>
      </c>
      <c r="BK248" s="238">
        <f>ROUND(I248*H248,2)</f>
        <v>0</v>
      </c>
      <c r="BL248" s="18" t="s">
        <v>270</v>
      </c>
      <c r="BM248" s="237" t="s">
        <v>1650</v>
      </c>
    </row>
    <row r="249" s="2" customFormat="1" ht="33" customHeight="1">
      <c r="A249" s="40"/>
      <c r="B249" s="41"/>
      <c r="C249" s="283" t="s">
        <v>536</v>
      </c>
      <c r="D249" s="283" t="s">
        <v>445</v>
      </c>
      <c r="E249" s="284" t="s">
        <v>1651</v>
      </c>
      <c r="F249" s="285" t="s">
        <v>1652</v>
      </c>
      <c r="G249" s="286" t="s">
        <v>584</v>
      </c>
      <c r="H249" s="287">
        <v>11</v>
      </c>
      <c r="I249" s="288"/>
      <c r="J249" s="289">
        <f>ROUND(I249*H249,2)</f>
        <v>0</v>
      </c>
      <c r="K249" s="290"/>
      <c r="L249" s="291"/>
      <c r="M249" s="292" t="s">
        <v>1</v>
      </c>
      <c r="N249" s="293" t="s">
        <v>50</v>
      </c>
      <c r="O249" s="93"/>
      <c r="P249" s="235">
        <f>O249*H249</f>
        <v>0</v>
      </c>
      <c r="Q249" s="235">
        <v>0.0068999999999999999</v>
      </c>
      <c r="R249" s="235">
        <f>Q249*H249</f>
        <v>0.075899999999999995</v>
      </c>
      <c r="S249" s="235">
        <v>0</v>
      </c>
      <c r="T249" s="23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7" t="s">
        <v>321</v>
      </c>
      <c r="AT249" s="237" t="s">
        <v>445</v>
      </c>
      <c r="AU249" s="237" t="s">
        <v>96</v>
      </c>
      <c r="AY249" s="18" t="s">
        <v>264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8" t="s">
        <v>93</v>
      </c>
      <c r="BK249" s="238">
        <f>ROUND(I249*H249,2)</f>
        <v>0</v>
      </c>
      <c r="BL249" s="18" t="s">
        <v>270</v>
      </c>
      <c r="BM249" s="237" t="s">
        <v>1653</v>
      </c>
    </row>
    <row r="250" s="2" customFormat="1" ht="24.15" customHeight="1">
      <c r="A250" s="40"/>
      <c r="B250" s="41"/>
      <c r="C250" s="283" t="s">
        <v>542</v>
      </c>
      <c r="D250" s="283" t="s">
        <v>445</v>
      </c>
      <c r="E250" s="284" t="s">
        <v>595</v>
      </c>
      <c r="F250" s="285" t="s">
        <v>596</v>
      </c>
      <c r="G250" s="286" t="s">
        <v>584</v>
      </c>
      <c r="H250" s="287">
        <v>8</v>
      </c>
      <c r="I250" s="288"/>
      <c r="J250" s="289">
        <f>ROUND(I250*H250,2)</f>
        <v>0</v>
      </c>
      <c r="K250" s="290"/>
      <c r="L250" s="291"/>
      <c r="M250" s="292" t="s">
        <v>1</v>
      </c>
      <c r="N250" s="293" t="s">
        <v>50</v>
      </c>
      <c r="O250" s="93"/>
      <c r="P250" s="235">
        <f>O250*H250</f>
        <v>0</v>
      </c>
      <c r="Q250" s="235">
        <v>0.0064999999999999997</v>
      </c>
      <c r="R250" s="235">
        <f>Q250*H250</f>
        <v>0.051999999999999998</v>
      </c>
      <c r="S250" s="235">
        <v>0</v>
      </c>
      <c r="T250" s="23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7" t="s">
        <v>321</v>
      </c>
      <c r="AT250" s="237" t="s">
        <v>445</v>
      </c>
      <c r="AU250" s="237" t="s">
        <v>96</v>
      </c>
      <c r="AY250" s="18" t="s">
        <v>264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8" t="s">
        <v>93</v>
      </c>
      <c r="BK250" s="238">
        <f>ROUND(I250*H250,2)</f>
        <v>0</v>
      </c>
      <c r="BL250" s="18" t="s">
        <v>270</v>
      </c>
      <c r="BM250" s="237" t="s">
        <v>1654</v>
      </c>
    </row>
    <row r="251" s="2" customFormat="1" ht="24.15" customHeight="1">
      <c r="A251" s="40"/>
      <c r="B251" s="41"/>
      <c r="C251" s="225" t="s">
        <v>547</v>
      </c>
      <c r="D251" s="225" t="s">
        <v>266</v>
      </c>
      <c r="E251" s="226" t="s">
        <v>1655</v>
      </c>
      <c r="F251" s="227" t="s">
        <v>1656</v>
      </c>
      <c r="G251" s="228" t="s">
        <v>584</v>
      </c>
      <c r="H251" s="229">
        <v>3</v>
      </c>
      <c r="I251" s="230"/>
      <c r="J251" s="231">
        <f>ROUND(I251*H251,2)</f>
        <v>0</v>
      </c>
      <c r="K251" s="232"/>
      <c r="L251" s="46"/>
      <c r="M251" s="233" t="s">
        <v>1</v>
      </c>
      <c r="N251" s="234" t="s">
        <v>50</v>
      </c>
      <c r="O251" s="93"/>
      <c r="P251" s="235">
        <f>O251*H251</f>
        <v>0</v>
      </c>
      <c r="Q251" s="235">
        <v>0.0017099999999999999</v>
      </c>
      <c r="R251" s="235">
        <f>Q251*H251</f>
        <v>0.00513</v>
      </c>
      <c r="S251" s="235">
        <v>0.01661</v>
      </c>
      <c r="T251" s="236">
        <f>S251*H251</f>
        <v>0.049829999999999999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7" t="s">
        <v>270</v>
      </c>
      <c r="AT251" s="237" t="s">
        <v>266</v>
      </c>
      <c r="AU251" s="237" t="s">
        <v>96</v>
      </c>
      <c r="AY251" s="18" t="s">
        <v>264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8" t="s">
        <v>93</v>
      </c>
      <c r="BK251" s="238">
        <f>ROUND(I251*H251,2)</f>
        <v>0</v>
      </c>
      <c r="BL251" s="18" t="s">
        <v>270</v>
      </c>
      <c r="BM251" s="237" t="s">
        <v>1657</v>
      </c>
    </row>
    <row r="252" s="2" customFormat="1" ht="16.5" customHeight="1">
      <c r="A252" s="40"/>
      <c r="B252" s="41"/>
      <c r="C252" s="283" t="s">
        <v>552</v>
      </c>
      <c r="D252" s="283" t="s">
        <v>445</v>
      </c>
      <c r="E252" s="284" t="s">
        <v>1658</v>
      </c>
      <c r="F252" s="285" t="s">
        <v>1659</v>
      </c>
      <c r="G252" s="286" t="s">
        <v>584</v>
      </c>
      <c r="H252" s="287">
        <v>3</v>
      </c>
      <c r="I252" s="288"/>
      <c r="J252" s="289">
        <f>ROUND(I252*H252,2)</f>
        <v>0</v>
      </c>
      <c r="K252" s="290"/>
      <c r="L252" s="291"/>
      <c r="M252" s="292" t="s">
        <v>1</v>
      </c>
      <c r="N252" s="293" t="s">
        <v>50</v>
      </c>
      <c r="O252" s="93"/>
      <c r="P252" s="235">
        <f>O252*H252</f>
        <v>0</v>
      </c>
      <c r="Q252" s="235">
        <v>0.0201</v>
      </c>
      <c r="R252" s="235">
        <f>Q252*H252</f>
        <v>0.060299999999999999</v>
      </c>
      <c r="S252" s="235">
        <v>0</v>
      </c>
      <c r="T252" s="23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7" t="s">
        <v>321</v>
      </c>
      <c r="AT252" s="237" t="s">
        <v>445</v>
      </c>
      <c r="AU252" s="237" t="s">
        <v>96</v>
      </c>
      <c r="AY252" s="18" t="s">
        <v>264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8" t="s">
        <v>93</v>
      </c>
      <c r="BK252" s="238">
        <f>ROUND(I252*H252,2)</f>
        <v>0</v>
      </c>
      <c r="BL252" s="18" t="s">
        <v>270</v>
      </c>
      <c r="BM252" s="237" t="s">
        <v>1660</v>
      </c>
    </row>
    <row r="253" s="2" customFormat="1" ht="24.15" customHeight="1">
      <c r="A253" s="40"/>
      <c r="B253" s="41"/>
      <c r="C253" s="225" t="s">
        <v>558</v>
      </c>
      <c r="D253" s="225" t="s">
        <v>266</v>
      </c>
      <c r="E253" s="226" t="s">
        <v>652</v>
      </c>
      <c r="F253" s="227" t="s">
        <v>653</v>
      </c>
      <c r="G253" s="228" t="s">
        <v>308</v>
      </c>
      <c r="H253" s="229">
        <v>26.199999999999999</v>
      </c>
      <c r="I253" s="230"/>
      <c r="J253" s="231">
        <f>ROUND(I253*H253,2)</f>
        <v>0</v>
      </c>
      <c r="K253" s="232"/>
      <c r="L253" s="46"/>
      <c r="M253" s="233" t="s">
        <v>1</v>
      </c>
      <c r="N253" s="234" t="s">
        <v>50</v>
      </c>
      <c r="O253" s="93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7" t="s">
        <v>270</v>
      </c>
      <c r="AT253" s="237" t="s">
        <v>266</v>
      </c>
      <c r="AU253" s="237" t="s">
        <v>96</v>
      </c>
      <c r="AY253" s="18" t="s">
        <v>264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8" t="s">
        <v>93</v>
      </c>
      <c r="BK253" s="238">
        <f>ROUND(I253*H253,2)</f>
        <v>0</v>
      </c>
      <c r="BL253" s="18" t="s">
        <v>270</v>
      </c>
      <c r="BM253" s="237" t="s">
        <v>1661</v>
      </c>
    </row>
    <row r="254" s="13" customFormat="1">
      <c r="A254" s="13"/>
      <c r="B254" s="239"/>
      <c r="C254" s="240"/>
      <c r="D254" s="241" t="s">
        <v>272</v>
      </c>
      <c r="E254" s="242" t="s">
        <v>1</v>
      </c>
      <c r="F254" s="243" t="s">
        <v>1021</v>
      </c>
      <c r="G254" s="240"/>
      <c r="H254" s="244">
        <v>26.199999999999999</v>
      </c>
      <c r="I254" s="245"/>
      <c r="J254" s="240"/>
      <c r="K254" s="240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272</v>
      </c>
      <c r="AU254" s="250" t="s">
        <v>96</v>
      </c>
      <c r="AV254" s="13" t="s">
        <v>96</v>
      </c>
      <c r="AW254" s="13" t="s">
        <v>42</v>
      </c>
      <c r="AX254" s="13" t="s">
        <v>93</v>
      </c>
      <c r="AY254" s="250" t="s">
        <v>264</v>
      </c>
    </row>
    <row r="255" s="2" customFormat="1" ht="21.75" customHeight="1">
      <c r="A255" s="40"/>
      <c r="B255" s="41"/>
      <c r="C255" s="283" t="s">
        <v>562</v>
      </c>
      <c r="D255" s="283" t="s">
        <v>445</v>
      </c>
      <c r="E255" s="284" t="s">
        <v>657</v>
      </c>
      <c r="F255" s="285" t="s">
        <v>658</v>
      </c>
      <c r="G255" s="286" t="s">
        <v>308</v>
      </c>
      <c r="H255" s="287">
        <v>26.199999999999999</v>
      </c>
      <c r="I255" s="288"/>
      <c r="J255" s="289">
        <f>ROUND(I255*H255,2)</f>
        <v>0</v>
      </c>
      <c r="K255" s="290"/>
      <c r="L255" s="291"/>
      <c r="M255" s="292" t="s">
        <v>1</v>
      </c>
      <c r="N255" s="293" t="s">
        <v>50</v>
      </c>
      <c r="O255" s="93"/>
      <c r="P255" s="235">
        <f>O255*H255</f>
        <v>0</v>
      </c>
      <c r="Q255" s="235">
        <v>0.00027999999999999998</v>
      </c>
      <c r="R255" s="235">
        <f>Q255*H255</f>
        <v>0.0073359999999999988</v>
      </c>
      <c r="S255" s="235">
        <v>0</v>
      </c>
      <c r="T255" s="23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7" t="s">
        <v>321</v>
      </c>
      <c r="AT255" s="237" t="s">
        <v>445</v>
      </c>
      <c r="AU255" s="237" t="s">
        <v>96</v>
      </c>
      <c r="AY255" s="18" t="s">
        <v>264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8" t="s">
        <v>93</v>
      </c>
      <c r="BK255" s="238">
        <f>ROUND(I255*H255,2)</f>
        <v>0</v>
      </c>
      <c r="BL255" s="18" t="s">
        <v>270</v>
      </c>
      <c r="BM255" s="237" t="s">
        <v>1662</v>
      </c>
    </row>
    <row r="256" s="13" customFormat="1">
      <c r="A256" s="13"/>
      <c r="B256" s="239"/>
      <c r="C256" s="240"/>
      <c r="D256" s="241" t="s">
        <v>272</v>
      </c>
      <c r="E256" s="242" t="s">
        <v>1</v>
      </c>
      <c r="F256" s="243" t="s">
        <v>1021</v>
      </c>
      <c r="G256" s="240"/>
      <c r="H256" s="244">
        <v>26.199999999999999</v>
      </c>
      <c r="I256" s="245"/>
      <c r="J256" s="240"/>
      <c r="K256" s="240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272</v>
      </c>
      <c r="AU256" s="250" t="s">
        <v>96</v>
      </c>
      <c r="AV256" s="13" t="s">
        <v>96</v>
      </c>
      <c r="AW256" s="13" t="s">
        <v>42</v>
      </c>
      <c r="AX256" s="13" t="s">
        <v>93</v>
      </c>
      <c r="AY256" s="250" t="s">
        <v>264</v>
      </c>
    </row>
    <row r="257" s="2" customFormat="1" ht="24.15" customHeight="1">
      <c r="A257" s="40"/>
      <c r="B257" s="41"/>
      <c r="C257" s="225" t="s">
        <v>566</v>
      </c>
      <c r="D257" s="225" t="s">
        <v>266</v>
      </c>
      <c r="E257" s="226" t="s">
        <v>1151</v>
      </c>
      <c r="F257" s="227" t="s">
        <v>1152</v>
      </c>
      <c r="G257" s="228" t="s">
        <v>308</v>
      </c>
      <c r="H257" s="229">
        <v>21</v>
      </c>
      <c r="I257" s="230"/>
      <c r="J257" s="231">
        <f>ROUND(I257*H257,2)</f>
        <v>0</v>
      </c>
      <c r="K257" s="232"/>
      <c r="L257" s="46"/>
      <c r="M257" s="233" t="s">
        <v>1</v>
      </c>
      <c r="N257" s="234" t="s">
        <v>50</v>
      </c>
      <c r="O257" s="93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7" t="s">
        <v>270</v>
      </c>
      <c r="AT257" s="237" t="s">
        <v>266</v>
      </c>
      <c r="AU257" s="237" t="s">
        <v>96</v>
      </c>
      <c r="AY257" s="18" t="s">
        <v>264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8" t="s">
        <v>93</v>
      </c>
      <c r="BK257" s="238">
        <f>ROUND(I257*H257,2)</f>
        <v>0</v>
      </c>
      <c r="BL257" s="18" t="s">
        <v>270</v>
      </c>
      <c r="BM257" s="237" t="s">
        <v>1663</v>
      </c>
    </row>
    <row r="258" s="13" customFormat="1">
      <c r="A258" s="13"/>
      <c r="B258" s="239"/>
      <c r="C258" s="240"/>
      <c r="D258" s="241" t="s">
        <v>272</v>
      </c>
      <c r="E258" s="242" t="s">
        <v>1053</v>
      </c>
      <c r="F258" s="243" t="s">
        <v>1664</v>
      </c>
      <c r="G258" s="240"/>
      <c r="H258" s="244">
        <v>21</v>
      </c>
      <c r="I258" s="245"/>
      <c r="J258" s="240"/>
      <c r="K258" s="240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272</v>
      </c>
      <c r="AU258" s="250" t="s">
        <v>96</v>
      </c>
      <c r="AV258" s="13" t="s">
        <v>96</v>
      </c>
      <c r="AW258" s="13" t="s">
        <v>42</v>
      </c>
      <c r="AX258" s="13" t="s">
        <v>93</v>
      </c>
      <c r="AY258" s="250" t="s">
        <v>264</v>
      </c>
    </row>
    <row r="259" s="2" customFormat="1" ht="21.75" customHeight="1">
      <c r="A259" s="40"/>
      <c r="B259" s="41"/>
      <c r="C259" s="283" t="s">
        <v>571</v>
      </c>
      <c r="D259" s="283" t="s">
        <v>445</v>
      </c>
      <c r="E259" s="284" t="s">
        <v>1155</v>
      </c>
      <c r="F259" s="285" t="s">
        <v>1156</v>
      </c>
      <c r="G259" s="286" t="s">
        <v>308</v>
      </c>
      <c r="H259" s="287">
        <v>21</v>
      </c>
      <c r="I259" s="288"/>
      <c r="J259" s="289">
        <f>ROUND(I259*H259,2)</f>
        <v>0</v>
      </c>
      <c r="K259" s="290"/>
      <c r="L259" s="291"/>
      <c r="M259" s="292" t="s">
        <v>1</v>
      </c>
      <c r="N259" s="293" t="s">
        <v>50</v>
      </c>
      <c r="O259" s="93"/>
      <c r="P259" s="235">
        <f>O259*H259</f>
        <v>0</v>
      </c>
      <c r="Q259" s="235">
        <v>0.0027899999999999999</v>
      </c>
      <c r="R259" s="235">
        <f>Q259*H259</f>
        <v>0.058589999999999996</v>
      </c>
      <c r="S259" s="235">
        <v>0</v>
      </c>
      <c r="T259" s="23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7" t="s">
        <v>321</v>
      </c>
      <c r="AT259" s="237" t="s">
        <v>445</v>
      </c>
      <c r="AU259" s="237" t="s">
        <v>96</v>
      </c>
      <c r="AY259" s="18" t="s">
        <v>264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8" t="s">
        <v>93</v>
      </c>
      <c r="BK259" s="238">
        <f>ROUND(I259*H259,2)</f>
        <v>0</v>
      </c>
      <c r="BL259" s="18" t="s">
        <v>270</v>
      </c>
      <c r="BM259" s="237" t="s">
        <v>1665</v>
      </c>
    </row>
    <row r="260" s="13" customFormat="1">
      <c r="A260" s="13"/>
      <c r="B260" s="239"/>
      <c r="C260" s="240"/>
      <c r="D260" s="241" t="s">
        <v>272</v>
      </c>
      <c r="E260" s="242" t="s">
        <v>1</v>
      </c>
      <c r="F260" s="243" t="s">
        <v>1053</v>
      </c>
      <c r="G260" s="240"/>
      <c r="H260" s="244">
        <v>21</v>
      </c>
      <c r="I260" s="245"/>
      <c r="J260" s="240"/>
      <c r="K260" s="240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272</v>
      </c>
      <c r="AU260" s="250" t="s">
        <v>96</v>
      </c>
      <c r="AV260" s="13" t="s">
        <v>96</v>
      </c>
      <c r="AW260" s="13" t="s">
        <v>42</v>
      </c>
      <c r="AX260" s="13" t="s">
        <v>93</v>
      </c>
      <c r="AY260" s="250" t="s">
        <v>264</v>
      </c>
    </row>
    <row r="261" s="2" customFormat="1" ht="24.15" customHeight="1">
      <c r="A261" s="40"/>
      <c r="B261" s="41"/>
      <c r="C261" s="225" t="s">
        <v>576</v>
      </c>
      <c r="D261" s="225" t="s">
        <v>266</v>
      </c>
      <c r="E261" s="226" t="s">
        <v>677</v>
      </c>
      <c r="F261" s="227" t="s">
        <v>678</v>
      </c>
      <c r="G261" s="228" t="s">
        <v>584</v>
      </c>
      <c r="H261" s="229">
        <v>44</v>
      </c>
      <c r="I261" s="230"/>
      <c r="J261" s="231">
        <f>ROUND(I261*H261,2)</f>
        <v>0</v>
      </c>
      <c r="K261" s="232"/>
      <c r="L261" s="46"/>
      <c r="M261" s="233" t="s">
        <v>1</v>
      </c>
      <c r="N261" s="234" t="s">
        <v>50</v>
      </c>
      <c r="O261" s="93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7" t="s">
        <v>270</v>
      </c>
      <c r="AT261" s="237" t="s">
        <v>266</v>
      </c>
      <c r="AU261" s="237" t="s">
        <v>96</v>
      </c>
      <c r="AY261" s="18" t="s">
        <v>264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8" t="s">
        <v>93</v>
      </c>
      <c r="BK261" s="238">
        <f>ROUND(I261*H261,2)</f>
        <v>0</v>
      </c>
      <c r="BL261" s="18" t="s">
        <v>270</v>
      </c>
      <c r="BM261" s="237" t="s">
        <v>1666</v>
      </c>
    </row>
    <row r="262" s="2" customFormat="1" ht="16.5" customHeight="1">
      <c r="A262" s="40"/>
      <c r="B262" s="41"/>
      <c r="C262" s="283" t="s">
        <v>581</v>
      </c>
      <c r="D262" s="283" t="s">
        <v>445</v>
      </c>
      <c r="E262" s="284" t="s">
        <v>681</v>
      </c>
      <c r="F262" s="285" t="s">
        <v>682</v>
      </c>
      <c r="G262" s="286" t="s">
        <v>584</v>
      </c>
      <c r="H262" s="287">
        <v>44</v>
      </c>
      <c r="I262" s="288"/>
      <c r="J262" s="289">
        <f>ROUND(I262*H262,2)</f>
        <v>0</v>
      </c>
      <c r="K262" s="290"/>
      <c r="L262" s="291"/>
      <c r="M262" s="292" t="s">
        <v>1</v>
      </c>
      <c r="N262" s="293" t="s">
        <v>50</v>
      </c>
      <c r="O262" s="93"/>
      <c r="P262" s="235">
        <f>O262*H262</f>
        <v>0</v>
      </c>
      <c r="Q262" s="235">
        <v>6.9999999999999994E-05</v>
      </c>
      <c r="R262" s="235">
        <f>Q262*H262</f>
        <v>0.0030799999999999998</v>
      </c>
      <c r="S262" s="235">
        <v>0</v>
      </c>
      <c r="T262" s="23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7" t="s">
        <v>321</v>
      </c>
      <c r="AT262" s="237" t="s">
        <v>445</v>
      </c>
      <c r="AU262" s="237" t="s">
        <v>96</v>
      </c>
      <c r="AY262" s="18" t="s">
        <v>264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8" t="s">
        <v>93</v>
      </c>
      <c r="BK262" s="238">
        <f>ROUND(I262*H262,2)</f>
        <v>0</v>
      </c>
      <c r="BL262" s="18" t="s">
        <v>270</v>
      </c>
      <c r="BM262" s="237" t="s">
        <v>1667</v>
      </c>
    </row>
    <row r="263" s="2" customFormat="1" ht="24.15" customHeight="1">
      <c r="A263" s="40"/>
      <c r="B263" s="41"/>
      <c r="C263" s="225" t="s">
        <v>586</v>
      </c>
      <c r="D263" s="225" t="s">
        <v>266</v>
      </c>
      <c r="E263" s="226" t="s">
        <v>685</v>
      </c>
      <c r="F263" s="227" t="s">
        <v>686</v>
      </c>
      <c r="G263" s="228" t="s">
        <v>584</v>
      </c>
      <c r="H263" s="229">
        <v>22</v>
      </c>
      <c r="I263" s="230"/>
      <c r="J263" s="231">
        <f>ROUND(I263*H263,2)</f>
        <v>0</v>
      </c>
      <c r="K263" s="232"/>
      <c r="L263" s="46"/>
      <c r="M263" s="233" t="s">
        <v>1</v>
      </c>
      <c r="N263" s="234" t="s">
        <v>50</v>
      </c>
      <c r="O263" s="93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7" t="s">
        <v>270</v>
      </c>
      <c r="AT263" s="237" t="s">
        <v>266</v>
      </c>
      <c r="AU263" s="237" t="s">
        <v>96</v>
      </c>
      <c r="AY263" s="18" t="s">
        <v>264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8" t="s">
        <v>93</v>
      </c>
      <c r="BK263" s="238">
        <f>ROUND(I263*H263,2)</f>
        <v>0</v>
      </c>
      <c r="BL263" s="18" t="s">
        <v>270</v>
      </c>
      <c r="BM263" s="237" t="s">
        <v>1668</v>
      </c>
    </row>
    <row r="264" s="2" customFormat="1" ht="24.15" customHeight="1">
      <c r="A264" s="40"/>
      <c r="B264" s="41"/>
      <c r="C264" s="283" t="s">
        <v>590</v>
      </c>
      <c r="D264" s="283" t="s">
        <v>445</v>
      </c>
      <c r="E264" s="284" t="s">
        <v>689</v>
      </c>
      <c r="F264" s="285" t="s">
        <v>690</v>
      </c>
      <c r="G264" s="286" t="s">
        <v>621</v>
      </c>
      <c r="H264" s="287">
        <v>22</v>
      </c>
      <c r="I264" s="288"/>
      <c r="J264" s="289">
        <f>ROUND(I264*H264,2)</f>
        <v>0</v>
      </c>
      <c r="K264" s="290"/>
      <c r="L264" s="291"/>
      <c r="M264" s="292" t="s">
        <v>1</v>
      </c>
      <c r="N264" s="293" t="s">
        <v>50</v>
      </c>
      <c r="O264" s="93"/>
      <c r="P264" s="235">
        <f>O264*H264</f>
        <v>0</v>
      </c>
      <c r="Q264" s="235">
        <v>0.00067000000000000002</v>
      </c>
      <c r="R264" s="235">
        <f>Q264*H264</f>
        <v>0.01474</v>
      </c>
      <c r="S264" s="235">
        <v>0</v>
      </c>
      <c r="T264" s="23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7" t="s">
        <v>321</v>
      </c>
      <c r="AT264" s="237" t="s">
        <v>445</v>
      </c>
      <c r="AU264" s="237" t="s">
        <v>96</v>
      </c>
      <c r="AY264" s="18" t="s">
        <v>264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8" t="s">
        <v>93</v>
      </c>
      <c r="BK264" s="238">
        <f>ROUND(I264*H264,2)</f>
        <v>0</v>
      </c>
      <c r="BL264" s="18" t="s">
        <v>270</v>
      </c>
      <c r="BM264" s="237" t="s">
        <v>1669</v>
      </c>
    </row>
    <row r="265" s="2" customFormat="1" ht="16.5" customHeight="1">
      <c r="A265" s="40"/>
      <c r="B265" s="41"/>
      <c r="C265" s="225" t="s">
        <v>594</v>
      </c>
      <c r="D265" s="225" t="s">
        <v>266</v>
      </c>
      <c r="E265" s="226" t="s">
        <v>733</v>
      </c>
      <c r="F265" s="227" t="s">
        <v>734</v>
      </c>
      <c r="G265" s="228" t="s">
        <v>584</v>
      </c>
      <c r="H265" s="229">
        <v>22</v>
      </c>
      <c r="I265" s="230"/>
      <c r="J265" s="231">
        <f>ROUND(I265*H265,2)</f>
        <v>0</v>
      </c>
      <c r="K265" s="232"/>
      <c r="L265" s="46"/>
      <c r="M265" s="233" t="s">
        <v>1</v>
      </c>
      <c r="N265" s="234" t="s">
        <v>50</v>
      </c>
      <c r="O265" s="93"/>
      <c r="P265" s="235">
        <f>O265*H265</f>
        <v>0</v>
      </c>
      <c r="Q265" s="235">
        <v>0.00038000000000000002</v>
      </c>
      <c r="R265" s="235">
        <f>Q265*H265</f>
        <v>0.0083600000000000011</v>
      </c>
      <c r="S265" s="235">
        <v>0</v>
      </c>
      <c r="T265" s="23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7" t="s">
        <v>270</v>
      </c>
      <c r="AT265" s="237" t="s">
        <v>266</v>
      </c>
      <c r="AU265" s="237" t="s">
        <v>96</v>
      </c>
      <c r="AY265" s="18" t="s">
        <v>264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8" t="s">
        <v>93</v>
      </c>
      <c r="BK265" s="238">
        <f>ROUND(I265*H265,2)</f>
        <v>0</v>
      </c>
      <c r="BL265" s="18" t="s">
        <v>270</v>
      </c>
      <c r="BM265" s="237" t="s">
        <v>1670</v>
      </c>
    </row>
    <row r="266" s="2" customFormat="1" ht="24.15" customHeight="1">
      <c r="A266" s="40"/>
      <c r="B266" s="41"/>
      <c r="C266" s="225" t="s">
        <v>598</v>
      </c>
      <c r="D266" s="225" t="s">
        <v>266</v>
      </c>
      <c r="E266" s="226" t="s">
        <v>1671</v>
      </c>
      <c r="F266" s="227" t="s">
        <v>1672</v>
      </c>
      <c r="G266" s="228" t="s">
        <v>584</v>
      </c>
      <c r="H266" s="229">
        <v>22</v>
      </c>
      <c r="I266" s="230"/>
      <c r="J266" s="231">
        <f>ROUND(I266*H266,2)</f>
        <v>0</v>
      </c>
      <c r="K266" s="232"/>
      <c r="L266" s="46"/>
      <c r="M266" s="233" t="s">
        <v>1</v>
      </c>
      <c r="N266" s="234" t="s">
        <v>50</v>
      </c>
      <c r="O266" s="93"/>
      <c r="P266" s="235">
        <f>O266*H266</f>
        <v>0</v>
      </c>
      <c r="Q266" s="235">
        <v>0.00016000000000000001</v>
      </c>
      <c r="R266" s="235">
        <f>Q266*H266</f>
        <v>0.0035200000000000001</v>
      </c>
      <c r="S266" s="235">
        <v>0</v>
      </c>
      <c r="T266" s="23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7" t="s">
        <v>270</v>
      </c>
      <c r="AT266" s="237" t="s">
        <v>266</v>
      </c>
      <c r="AU266" s="237" t="s">
        <v>96</v>
      </c>
      <c r="AY266" s="18" t="s">
        <v>264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8" t="s">
        <v>93</v>
      </c>
      <c r="BK266" s="238">
        <f>ROUND(I266*H266,2)</f>
        <v>0</v>
      </c>
      <c r="BL266" s="18" t="s">
        <v>270</v>
      </c>
      <c r="BM266" s="237" t="s">
        <v>1673</v>
      </c>
    </row>
    <row r="267" s="2" customFormat="1" ht="37.8" customHeight="1">
      <c r="A267" s="40"/>
      <c r="B267" s="41"/>
      <c r="C267" s="283" t="s">
        <v>602</v>
      </c>
      <c r="D267" s="283" t="s">
        <v>445</v>
      </c>
      <c r="E267" s="284" t="s">
        <v>793</v>
      </c>
      <c r="F267" s="285" t="s">
        <v>794</v>
      </c>
      <c r="G267" s="286" t="s">
        <v>621</v>
      </c>
      <c r="H267" s="287">
        <v>22</v>
      </c>
      <c r="I267" s="288"/>
      <c r="J267" s="289">
        <f>ROUND(I267*H267,2)</f>
        <v>0</v>
      </c>
      <c r="K267" s="290"/>
      <c r="L267" s="291"/>
      <c r="M267" s="292" t="s">
        <v>1</v>
      </c>
      <c r="N267" s="293" t="s">
        <v>50</v>
      </c>
      <c r="O267" s="93"/>
      <c r="P267" s="235">
        <f>O267*H267</f>
        <v>0</v>
      </c>
      <c r="Q267" s="235">
        <v>0.0030000000000000001</v>
      </c>
      <c r="R267" s="235">
        <f>Q267*H267</f>
        <v>0.066000000000000003</v>
      </c>
      <c r="S267" s="235">
        <v>0</v>
      </c>
      <c r="T267" s="23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7" t="s">
        <v>321</v>
      </c>
      <c r="AT267" s="237" t="s">
        <v>445</v>
      </c>
      <c r="AU267" s="237" t="s">
        <v>96</v>
      </c>
      <c r="AY267" s="18" t="s">
        <v>264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8" t="s">
        <v>93</v>
      </c>
      <c r="BK267" s="238">
        <f>ROUND(I267*H267,2)</f>
        <v>0</v>
      </c>
      <c r="BL267" s="18" t="s">
        <v>270</v>
      </c>
      <c r="BM267" s="237" t="s">
        <v>1674</v>
      </c>
    </row>
    <row r="268" s="2" customFormat="1" ht="37.8" customHeight="1">
      <c r="A268" s="40"/>
      <c r="B268" s="41"/>
      <c r="C268" s="283" t="s">
        <v>606</v>
      </c>
      <c r="D268" s="283" t="s">
        <v>445</v>
      </c>
      <c r="E268" s="284" t="s">
        <v>805</v>
      </c>
      <c r="F268" s="285" t="s">
        <v>806</v>
      </c>
      <c r="G268" s="286" t="s">
        <v>621</v>
      </c>
      <c r="H268" s="287">
        <v>22</v>
      </c>
      <c r="I268" s="288"/>
      <c r="J268" s="289">
        <f>ROUND(I268*H268,2)</f>
        <v>0</v>
      </c>
      <c r="K268" s="290"/>
      <c r="L268" s="291"/>
      <c r="M268" s="292" t="s">
        <v>1</v>
      </c>
      <c r="N268" s="293" t="s">
        <v>50</v>
      </c>
      <c r="O268" s="93"/>
      <c r="P268" s="235">
        <f>O268*H268</f>
        <v>0</v>
      </c>
      <c r="Q268" s="235">
        <v>0.0050000000000000001</v>
      </c>
      <c r="R268" s="235">
        <f>Q268*H268</f>
        <v>0.11</v>
      </c>
      <c r="S268" s="235">
        <v>0</v>
      </c>
      <c r="T268" s="23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7" t="s">
        <v>321</v>
      </c>
      <c r="AT268" s="237" t="s">
        <v>445</v>
      </c>
      <c r="AU268" s="237" t="s">
        <v>96</v>
      </c>
      <c r="AY268" s="18" t="s">
        <v>264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8" t="s">
        <v>93</v>
      </c>
      <c r="BK268" s="238">
        <f>ROUND(I268*H268,2)</f>
        <v>0</v>
      </c>
      <c r="BL268" s="18" t="s">
        <v>270</v>
      </c>
      <c r="BM268" s="237" t="s">
        <v>1675</v>
      </c>
    </row>
    <row r="269" s="2" customFormat="1" ht="21.75" customHeight="1">
      <c r="A269" s="40"/>
      <c r="B269" s="41"/>
      <c r="C269" s="225" t="s">
        <v>610</v>
      </c>
      <c r="D269" s="225" t="s">
        <v>266</v>
      </c>
      <c r="E269" s="226" t="s">
        <v>1676</v>
      </c>
      <c r="F269" s="227" t="s">
        <v>1677</v>
      </c>
      <c r="G269" s="228" t="s">
        <v>584</v>
      </c>
      <c r="H269" s="229">
        <v>4</v>
      </c>
      <c r="I269" s="230"/>
      <c r="J269" s="231">
        <f>ROUND(I269*H269,2)</f>
        <v>0</v>
      </c>
      <c r="K269" s="232"/>
      <c r="L269" s="46"/>
      <c r="M269" s="233" t="s">
        <v>1</v>
      </c>
      <c r="N269" s="234" t="s">
        <v>50</v>
      </c>
      <c r="O269" s="93"/>
      <c r="P269" s="235">
        <f>O269*H269</f>
        <v>0</v>
      </c>
      <c r="Q269" s="235">
        <v>0.0016199999999999999</v>
      </c>
      <c r="R269" s="235">
        <f>Q269*H269</f>
        <v>0.0064799999999999996</v>
      </c>
      <c r="S269" s="235">
        <v>0</v>
      </c>
      <c r="T269" s="23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7" t="s">
        <v>270</v>
      </c>
      <c r="AT269" s="237" t="s">
        <v>266</v>
      </c>
      <c r="AU269" s="237" t="s">
        <v>96</v>
      </c>
      <c r="AY269" s="18" t="s">
        <v>264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8" t="s">
        <v>93</v>
      </c>
      <c r="BK269" s="238">
        <f>ROUND(I269*H269,2)</f>
        <v>0</v>
      </c>
      <c r="BL269" s="18" t="s">
        <v>270</v>
      </c>
      <c r="BM269" s="237" t="s">
        <v>1678</v>
      </c>
    </row>
    <row r="270" s="2" customFormat="1" ht="24.15" customHeight="1">
      <c r="A270" s="40"/>
      <c r="B270" s="41"/>
      <c r="C270" s="283" t="s">
        <v>614</v>
      </c>
      <c r="D270" s="283" t="s">
        <v>445</v>
      </c>
      <c r="E270" s="284" t="s">
        <v>1679</v>
      </c>
      <c r="F270" s="285" t="s">
        <v>1680</v>
      </c>
      <c r="G270" s="286" t="s">
        <v>584</v>
      </c>
      <c r="H270" s="287">
        <v>4</v>
      </c>
      <c r="I270" s="288"/>
      <c r="J270" s="289">
        <f>ROUND(I270*H270,2)</f>
        <v>0</v>
      </c>
      <c r="K270" s="290"/>
      <c r="L270" s="291"/>
      <c r="M270" s="292" t="s">
        <v>1</v>
      </c>
      <c r="N270" s="293" t="s">
        <v>50</v>
      </c>
      <c r="O270" s="93"/>
      <c r="P270" s="235">
        <f>O270*H270</f>
        <v>0</v>
      </c>
      <c r="Q270" s="235">
        <v>0.0060000000000000001</v>
      </c>
      <c r="R270" s="235">
        <f>Q270*H270</f>
        <v>0.024</v>
      </c>
      <c r="S270" s="235">
        <v>0</v>
      </c>
      <c r="T270" s="23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7" t="s">
        <v>321</v>
      </c>
      <c r="AT270" s="237" t="s">
        <v>445</v>
      </c>
      <c r="AU270" s="237" t="s">
        <v>96</v>
      </c>
      <c r="AY270" s="18" t="s">
        <v>264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8" t="s">
        <v>93</v>
      </c>
      <c r="BK270" s="238">
        <f>ROUND(I270*H270,2)</f>
        <v>0</v>
      </c>
      <c r="BL270" s="18" t="s">
        <v>270</v>
      </c>
      <c r="BM270" s="237" t="s">
        <v>1681</v>
      </c>
    </row>
    <row r="271" s="2" customFormat="1" ht="24.15" customHeight="1">
      <c r="A271" s="40"/>
      <c r="B271" s="41"/>
      <c r="C271" s="225" t="s">
        <v>618</v>
      </c>
      <c r="D271" s="225" t="s">
        <v>266</v>
      </c>
      <c r="E271" s="226" t="s">
        <v>745</v>
      </c>
      <c r="F271" s="227" t="s">
        <v>746</v>
      </c>
      <c r="G271" s="228" t="s">
        <v>584</v>
      </c>
      <c r="H271" s="229">
        <v>8</v>
      </c>
      <c r="I271" s="230"/>
      <c r="J271" s="231">
        <f>ROUND(I271*H271,2)</f>
        <v>0</v>
      </c>
      <c r="K271" s="232"/>
      <c r="L271" s="46"/>
      <c r="M271" s="233" t="s">
        <v>1</v>
      </c>
      <c r="N271" s="234" t="s">
        <v>50</v>
      </c>
      <c r="O271" s="93"/>
      <c r="P271" s="235">
        <f>O271*H271</f>
        <v>0</v>
      </c>
      <c r="Q271" s="235">
        <v>0.0016199999999999999</v>
      </c>
      <c r="R271" s="235">
        <f>Q271*H271</f>
        <v>0.012959999999999999</v>
      </c>
      <c r="S271" s="235">
        <v>0</v>
      </c>
      <c r="T271" s="23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7" t="s">
        <v>270</v>
      </c>
      <c r="AT271" s="237" t="s">
        <v>266</v>
      </c>
      <c r="AU271" s="237" t="s">
        <v>96</v>
      </c>
      <c r="AY271" s="18" t="s">
        <v>264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8" t="s">
        <v>93</v>
      </c>
      <c r="BK271" s="238">
        <f>ROUND(I271*H271,2)</f>
        <v>0</v>
      </c>
      <c r="BL271" s="18" t="s">
        <v>270</v>
      </c>
      <c r="BM271" s="237" t="s">
        <v>1682</v>
      </c>
    </row>
    <row r="272" s="2" customFormat="1" ht="24.15" customHeight="1">
      <c r="A272" s="40"/>
      <c r="B272" s="41"/>
      <c r="C272" s="283" t="s">
        <v>623</v>
      </c>
      <c r="D272" s="283" t="s">
        <v>445</v>
      </c>
      <c r="E272" s="284" t="s">
        <v>753</v>
      </c>
      <c r="F272" s="285" t="s">
        <v>754</v>
      </c>
      <c r="G272" s="286" t="s">
        <v>584</v>
      </c>
      <c r="H272" s="287">
        <v>8</v>
      </c>
      <c r="I272" s="288"/>
      <c r="J272" s="289">
        <f>ROUND(I272*H272,2)</f>
        <v>0</v>
      </c>
      <c r="K272" s="290"/>
      <c r="L272" s="291"/>
      <c r="M272" s="292" t="s">
        <v>1</v>
      </c>
      <c r="N272" s="293" t="s">
        <v>50</v>
      </c>
      <c r="O272" s="93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7" t="s">
        <v>321</v>
      </c>
      <c r="AT272" s="237" t="s">
        <v>445</v>
      </c>
      <c r="AU272" s="237" t="s">
        <v>96</v>
      </c>
      <c r="AY272" s="18" t="s">
        <v>264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8" t="s">
        <v>93</v>
      </c>
      <c r="BK272" s="238">
        <f>ROUND(I272*H272,2)</f>
        <v>0</v>
      </c>
      <c r="BL272" s="18" t="s">
        <v>270</v>
      </c>
      <c r="BM272" s="237" t="s">
        <v>1683</v>
      </c>
    </row>
    <row r="273" s="2" customFormat="1" ht="24.15" customHeight="1">
      <c r="A273" s="40"/>
      <c r="B273" s="41"/>
      <c r="C273" s="283" t="s">
        <v>627</v>
      </c>
      <c r="D273" s="283" t="s">
        <v>445</v>
      </c>
      <c r="E273" s="284" t="s">
        <v>749</v>
      </c>
      <c r="F273" s="285" t="s">
        <v>750</v>
      </c>
      <c r="G273" s="286" t="s">
        <v>584</v>
      </c>
      <c r="H273" s="287">
        <v>12</v>
      </c>
      <c r="I273" s="288"/>
      <c r="J273" s="289">
        <f>ROUND(I273*H273,2)</f>
        <v>0</v>
      </c>
      <c r="K273" s="290"/>
      <c r="L273" s="291"/>
      <c r="M273" s="292" t="s">
        <v>1</v>
      </c>
      <c r="N273" s="293" t="s">
        <v>50</v>
      </c>
      <c r="O273" s="93"/>
      <c r="P273" s="235">
        <f>O273*H273</f>
        <v>0</v>
      </c>
      <c r="Q273" s="235">
        <v>0.014999999999999999</v>
      </c>
      <c r="R273" s="235">
        <f>Q273*H273</f>
        <v>0.17999999999999999</v>
      </c>
      <c r="S273" s="235">
        <v>0</v>
      </c>
      <c r="T273" s="23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7" t="s">
        <v>321</v>
      </c>
      <c r="AT273" s="237" t="s">
        <v>445</v>
      </c>
      <c r="AU273" s="237" t="s">
        <v>96</v>
      </c>
      <c r="AY273" s="18" t="s">
        <v>264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8" t="s">
        <v>93</v>
      </c>
      <c r="BK273" s="238">
        <f>ROUND(I273*H273,2)</f>
        <v>0</v>
      </c>
      <c r="BL273" s="18" t="s">
        <v>270</v>
      </c>
      <c r="BM273" s="237" t="s">
        <v>1684</v>
      </c>
    </row>
    <row r="274" s="2" customFormat="1" ht="21.75" customHeight="1">
      <c r="A274" s="40"/>
      <c r="B274" s="41"/>
      <c r="C274" s="225" t="s">
        <v>631</v>
      </c>
      <c r="D274" s="225" t="s">
        <v>266</v>
      </c>
      <c r="E274" s="226" t="s">
        <v>1685</v>
      </c>
      <c r="F274" s="227" t="s">
        <v>1686</v>
      </c>
      <c r="G274" s="228" t="s">
        <v>584</v>
      </c>
      <c r="H274" s="229">
        <v>4</v>
      </c>
      <c r="I274" s="230"/>
      <c r="J274" s="231">
        <f>ROUND(I274*H274,2)</f>
        <v>0</v>
      </c>
      <c r="K274" s="232"/>
      <c r="L274" s="46"/>
      <c r="M274" s="233" t="s">
        <v>1</v>
      </c>
      <c r="N274" s="234" t="s">
        <v>50</v>
      </c>
      <c r="O274" s="93"/>
      <c r="P274" s="235">
        <f>O274*H274</f>
        <v>0</v>
      </c>
      <c r="Q274" s="235">
        <v>0</v>
      </c>
      <c r="R274" s="235">
        <f>Q274*H274</f>
        <v>0</v>
      </c>
      <c r="S274" s="235">
        <v>0.017299999999999999</v>
      </c>
      <c r="T274" s="236">
        <f>S274*H274</f>
        <v>0.069199999999999998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7" t="s">
        <v>270</v>
      </c>
      <c r="AT274" s="237" t="s">
        <v>266</v>
      </c>
      <c r="AU274" s="237" t="s">
        <v>96</v>
      </c>
      <c r="AY274" s="18" t="s">
        <v>264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8" t="s">
        <v>93</v>
      </c>
      <c r="BK274" s="238">
        <f>ROUND(I274*H274,2)</f>
        <v>0</v>
      </c>
      <c r="BL274" s="18" t="s">
        <v>270</v>
      </c>
      <c r="BM274" s="237" t="s">
        <v>1687</v>
      </c>
    </row>
    <row r="275" s="2" customFormat="1" ht="24.15" customHeight="1">
      <c r="A275" s="40"/>
      <c r="B275" s="41"/>
      <c r="C275" s="225" t="s">
        <v>635</v>
      </c>
      <c r="D275" s="225" t="s">
        <v>266</v>
      </c>
      <c r="E275" s="226" t="s">
        <v>1688</v>
      </c>
      <c r="F275" s="227" t="s">
        <v>1689</v>
      </c>
      <c r="G275" s="228" t="s">
        <v>584</v>
      </c>
      <c r="H275" s="229">
        <v>8</v>
      </c>
      <c r="I275" s="230"/>
      <c r="J275" s="231">
        <f>ROUND(I275*H275,2)</f>
        <v>0</v>
      </c>
      <c r="K275" s="232"/>
      <c r="L275" s="46"/>
      <c r="M275" s="233" t="s">
        <v>1</v>
      </c>
      <c r="N275" s="234" t="s">
        <v>50</v>
      </c>
      <c r="O275" s="93"/>
      <c r="P275" s="235">
        <f>O275*H275</f>
        <v>0</v>
      </c>
      <c r="Q275" s="235">
        <v>0</v>
      </c>
      <c r="R275" s="235">
        <f>Q275*H275</f>
        <v>0</v>
      </c>
      <c r="S275" s="235">
        <v>0.0183</v>
      </c>
      <c r="T275" s="236">
        <f>S275*H275</f>
        <v>0.1464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7" t="s">
        <v>270</v>
      </c>
      <c r="AT275" s="237" t="s">
        <v>266</v>
      </c>
      <c r="AU275" s="237" t="s">
        <v>96</v>
      </c>
      <c r="AY275" s="18" t="s">
        <v>264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8" t="s">
        <v>93</v>
      </c>
      <c r="BK275" s="238">
        <f>ROUND(I275*H275,2)</f>
        <v>0</v>
      </c>
      <c r="BL275" s="18" t="s">
        <v>270</v>
      </c>
      <c r="BM275" s="237" t="s">
        <v>1690</v>
      </c>
    </row>
    <row r="276" s="2" customFormat="1" ht="16.5" customHeight="1">
      <c r="A276" s="40"/>
      <c r="B276" s="41"/>
      <c r="C276" s="225" t="s">
        <v>639</v>
      </c>
      <c r="D276" s="225" t="s">
        <v>266</v>
      </c>
      <c r="E276" s="226" t="s">
        <v>757</v>
      </c>
      <c r="F276" s="227" t="s">
        <v>758</v>
      </c>
      <c r="G276" s="228" t="s">
        <v>584</v>
      </c>
      <c r="H276" s="229">
        <v>1</v>
      </c>
      <c r="I276" s="230"/>
      <c r="J276" s="231">
        <f>ROUND(I276*H276,2)</f>
        <v>0</v>
      </c>
      <c r="K276" s="232"/>
      <c r="L276" s="46"/>
      <c r="M276" s="233" t="s">
        <v>1</v>
      </c>
      <c r="N276" s="234" t="s">
        <v>50</v>
      </c>
      <c r="O276" s="93"/>
      <c r="P276" s="235">
        <f>O276*H276</f>
        <v>0</v>
      </c>
      <c r="Q276" s="235">
        <v>0.0013600000000000001</v>
      </c>
      <c r="R276" s="235">
        <f>Q276*H276</f>
        <v>0.0013600000000000001</v>
      </c>
      <c r="S276" s="235">
        <v>0</v>
      </c>
      <c r="T276" s="23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7" t="s">
        <v>270</v>
      </c>
      <c r="AT276" s="237" t="s">
        <v>266</v>
      </c>
      <c r="AU276" s="237" t="s">
        <v>96</v>
      </c>
      <c r="AY276" s="18" t="s">
        <v>264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8" t="s">
        <v>93</v>
      </c>
      <c r="BK276" s="238">
        <f>ROUND(I276*H276,2)</f>
        <v>0</v>
      </c>
      <c r="BL276" s="18" t="s">
        <v>270</v>
      </c>
      <c r="BM276" s="237" t="s">
        <v>1691</v>
      </c>
    </row>
    <row r="277" s="2" customFormat="1" ht="37.8" customHeight="1">
      <c r="A277" s="40"/>
      <c r="B277" s="41"/>
      <c r="C277" s="283" t="s">
        <v>643</v>
      </c>
      <c r="D277" s="283" t="s">
        <v>445</v>
      </c>
      <c r="E277" s="284" t="s">
        <v>761</v>
      </c>
      <c r="F277" s="285" t="s">
        <v>762</v>
      </c>
      <c r="G277" s="286" t="s">
        <v>621</v>
      </c>
      <c r="H277" s="287">
        <v>1</v>
      </c>
      <c r="I277" s="288"/>
      <c r="J277" s="289">
        <f>ROUND(I277*H277,2)</f>
        <v>0</v>
      </c>
      <c r="K277" s="290"/>
      <c r="L277" s="291"/>
      <c r="M277" s="292" t="s">
        <v>1</v>
      </c>
      <c r="N277" s="293" t="s">
        <v>50</v>
      </c>
      <c r="O277" s="93"/>
      <c r="P277" s="235">
        <f>O277*H277</f>
        <v>0</v>
      </c>
      <c r="Q277" s="235">
        <v>0.036499999999999998</v>
      </c>
      <c r="R277" s="235">
        <f>Q277*H277</f>
        <v>0.036499999999999998</v>
      </c>
      <c r="S277" s="235">
        <v>0</v>
      </c>
      <c r="T277" s="23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7" t="s">
        <v>321</v>
      </c>
      <c r="AT277" s="237" t="s">
        <v>445</v>
      </c>
      <c r="AU277" s="237" t="s">
        <v>96</v>
      </c>
      <c r="AY277" s="18" t="s">
        <v>264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8" t="s">
        <v>93</v>
      </c>
      <c r="BK277" s="238">
        <f>ROUND(I277*H277,2)</f>
        <v>0</v>
      </c>
      <c r="BL277" s="18" t="s">
        <v>270</v>
      </c>
      <c r="BM277" s="237" t="s">
        <v>1692</v>
      </c>
    </row>
    <row r="278" s="2" customFormat="1" ht="21.75" customHeight="1">
      <c r="A278" s="40"/>
      <c r="B278" s="41"/>
      <c r="C278" s="283" t="s">
        <v>647</v>
      </c>
      <c r="D278" s="283" t="s">
        <v>445</v>
      </c>
      <c r="E278" s="284" t="s">
        <v>765</v>
      </c>
      <c r="F278" s="285" t="s">
        <v>1693</v>
      </c>
      <c r="G278" s="286" t="s">
        <v>621</v>
      </c>
      <c r="H278" s="287">
        <v>1</v>
      </c>
      <c r="I278" s="288"/>
      <c r="J278" s="289">
        <f>ROUND(I278*H278,2)</f>
        <v>0</v>
      </c>
      <c r="K278" s="290"/>
      <c r="L278" s="291"/>
      <c r="M278" s="292" t="s">
        <v>1</v>
      </c>
      <c r="N278" s="293" t="s">
        <v>50</v>
      </c>
      <c r="O278" s="93"/>
      <c r="P278" s="235">
        <f>O278*H278</f>
        <v>0</v>
      </c>
      <c r="Q278" s="235">
        <v>0.032000000000000001</v>
      </c>
      <c r="R278" s="235">
        <f>Q278*H278</f>
        <v>0.032000000000000001</v>
      </c>
      <c r="S278" s="235">
        <v>0</v>
      </c>
      <c r="T278" s="23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7" t="s">
        <v>321</v>
      </c>
      <c r="AT278" s="237" t="s">
        <v>445</v>
      </c>
      <c r="AU278" s="237" t="s">
        <v>96</v>
      </c>
      <c r="AY278" s="18" t="s">
        <v>264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8" t="s">
        <v>93</v>
      </c>
      <c r="BK278" s="238">
        <f>ROUND(I278*H278,2)</f>
        <v>0</v>
      </c>
      <c r="BL278" s="18" t="s">
        <v>270</v>
      </c>
      <c r="BM278" s="237" t="s">
        <v>1694</v>
      </c>
    </row>
    <row r="279" s="2" customFormat="1" ht="24.15" customHeight="1">
      <c r="A279" s="40"/>
      <c r="B279" s="41"/>
      <c r="C279" s="225" t="s">
        <v>651</v>
      </c>
      <c r="D279" s="225" t="s">
        <v>266</v>
      </c>
      <c r="E279" s="226" t="s">
        <v>1163</v>
      </c>
      <c r="F279" s="227" t="s">
        <v>1164</v>
      </c>
      <c r="G279" s="228" t="s">
        <v>584</v>
      </c>
      <c r="H279" s="229">
        <v>22</v>
      </c>
      <c r="I279" s="230"/>
      <c r="J279" s="231">
        <f>ROUND(I279*H279,2)</f>
        <v>0</v>
      </c>
      <c r="K279" s="232"/>
      <c r="L279" s="46"/>
      <c r="M279" s="233" t="s">
        <v>1</v>
      </c>
      <c r="N279" s="234" t="s">
        <v>50</v>
      </c>
      <c r="O279" s="93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7" t="s">
        <v>270</v>
      </c>
      <c r="AT279" s="237" t="s">
        <v>266</v>
      </c>
      <c r="AU279" s="237" t="s">
        <v>96</v>
      </c>
      <c r="AY279" s="18" t="s">
        <v>264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8" t="s">
        <v>93</v>
      </c>
      <c r="BK279" s="238">
        <f>ROUND(I279*H279,2)</f>
        <v>0</v>
      </c>
      <c r="BL279" s="18" t="s">
        <v>270</v>
      </c>
      <c r="BM279" s="237" t="s">
        <v>1695</v>
      </c>
    </row>
    <row r="280" s="2" customFormat="1" ht="24.15" customHeight="1">
      <c r="A280" s="40"/>
      <c r="B280" s="41"/>
      <c r="C280" s="283" t="s">
        <v>656</v>
      </c>
      <c r="D280" s="283" t="s">
        <v>445</v>
      </c>
      <c r="E280" s="284" t="s">
        <v>1166</v>
      </c>
      <c r="F280" s="285" t="s">
        <v>1167</v>
      </c>
      <c r="G280" s="286" t="s">
        <v>621</v>
      </c>
      <c r="H280" s="287">
        <v>22</v>
      </c>
      <c r="I280" s="288"/>
      <c r="J280" s="289">
        <f>ROUND(I280*H280,2)</f>
        <v>0</v>
      </c>
      <c r="K280" s="290"/>
      <c r="L280" s="291"/>
      <c r="M280" s="292" t="s">
        <v>1</v>
      </c>
      <c r="N280" s="293" t="s">
        <v>50</v>
      </c>
      <c r="O280" s="93"/>
      <c r="P280" s="235">
        <f>O280*H280</f>
        <v>0</v>
      </c>
      <c r="Q280" s="235">
        <v>0.0023</v>
      </c>
      <c r="R280" s="235">
        <f>Q280*H280</f>
        <v>0.050599999999999999</v>
      </c>
      <c r="S280" s="235">
        <v>0</v>
      </c>
      <c r="T280" s="23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7" t="s">
        <v>321</v>
      </c>
      <c r="AT280" s="237" t="s">
        <v>445</v>
      </c>
      <c r="AU280" s="237" t="s">
        <v>96</v>
      </c>
      <c r="AY280" s="18" t="s">
        <v>264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8" t="s">
        <v>93</v>
      </c>
      <c r="BK280" s="238">
        <f>ROUND(I280*H280,2)</f>
        <v>0</v>
      </c>
      <c r="BL280" s="18" t="s">
        <v>270</v>
      </c>
      <c r="BM280" s="237" t="s">
        <v>1696</v>
      </c>
    </row>
    <row r="281" s="2" customFormat="1" ht="16.5" customHeight="1">
      <c r="A281" s="40"/>
      <c r="B281" s="41"/>
      <c r="C281" s="225" t="s">
        <v>660</v>
      </c>
      <c r="D281" s="225" t="s">
        <v>266</v>
      </c>
      <c r="E281" s="226" t="s">
        <v>1171</v>
      </c>
      <c r="F281" s="227" t="s">
        <v>1172</v>
      </c>
      <c r="G281" s="228" t="s">
        <v>308</v>
      </c>
      <c r="H281" s="229">
        <v>344.39999999999998</v>
      </c>
      <c r="I281" s="230"/>
      <c r="J281" s="231">
        <f>ROUND(I281*H281,2)</f>
        <v>0</v>
      </c>
      <c r="K281" s="232"/>
      <c r="L281" s="46"/>
      <c r="M281" s="233" t="s">
        <v>1</v>
      </c>
      <c r="N281" s="234" t="s">
        <v>50</v>
      </c>
      <c r="O281" s="93"/>
      <c r="P281" s="235">
        <f>O281*H281</f>
        <v>0</v>
      </c>
      <c r="Q281" s="235">
        <v>0</v>
      </c>
      <c r="R281" s="235">
        <f>Q281*H281</f>
        <v>0</v>
      </c>
      <c r="S281" s="235">
        <v>0</v>
      </c>
      <c r="T281" s="23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7" t="s">
        <v>270</v>
      </c>
      <c r="AT281" s="237" t="s">
        <v>266</v>
      </c>
      <c r="AU281" s="237" t="s">
        <v>96</v>
      </c>
      <c r="AY281" s="18" t="s">
        <v>264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8" t="s">
        <v>93</v>
      </c>
      <c r="BK281" s="238">
        <f>ROUND(I281*H281,2)</f>
        <v>0</v>
      </c>
      <c r="BL281" s="18" t="s">
        <v>270</v>
      </c>
      <c r="BM281" s="237" t="s">
        <v>1697</v>
      </c>
    </row>
    <row r="282" s="13" customFormat="1">
      <c r="A282" s="13"/>
      <c r="B282" s="239"/>
      <c r="C282" s="240"/>
      <c r="D282" s="241" t="s">
        <v>272</v>
      </c>
      <c r="E282" s="242" t="s">
        <v>1</v>
      </c>
      <c r="F282" s="243" t="s">
        <v>1019</v>
      </c>
      <c r="G282" s="240"/>
      <c r="H282" s="244">
        <v>344.39999999999998</v>
      </c>
      <c r="I282" s="245"/>
      <c r="J282" s="240"/>
      <c r="K282" s="240"/>
      <c r="L282" s="246"/>
      <c r="M282" s="247"/>
      <c r="N282" s="248"/>
      <c r="O282" s="248"/>
      <c r="P282" s="248"/>
      <c r="Q282" s="248"/>
      <c r="R282" s="248"/>
      <c r="S282" s="248"/>
      <c r="T282" s="24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0" t="s">
        <v>272</v>
      </c>
      <c r="AU282" s="250" t="s">
        <v>96</v>
      </c>
      <c r="AV282" s="13" t="s">
        <v>96</v>
      </c>
      <c r="AW282" s="13" t="s">
        <v>42</v>
      </c>
      <c r="AX282" s="13" t="s">
        <v>93</v>
      </c>
      <c r="AY282" s="250" t="s">
        <v>264</v>
      </c>
    </row>
    <row r="283" s="2" customFormat="1" ht="24.15" customHeight="1">
      <c r="A283" s="40"/>
      <c r="B283" s="41"/>
      <c r="C283" s="225" t="s">
        <v>664</v>
      </c>
      <c r="D283" s="225" t="s">
        <v>266</v>
      </c>
      <c r="E283" s="226" t="s">
        <v>813</v>
      </c>
      <c r="F283" s="227" t="s">
        <v>814</v>
      </c>
      <c r="G283" s="228" t="s">
        <v>308</v>
      </c>
      <c r="H283" s="229">
        <v>344.39999999999998</v>
      </c>
      <c r="I283" s="230"/>
      <c r="J283" s="231">
        <f>ROUND(I283*H283,2)</f>
        <v>0</v>
      </c>
      <c r="K283" s="232"/>
      <c r="L283" s="46"/>
      <c r="M283" s="233" t="s">
        <v>1</v>
      </c>
      <c r="N283" s="234" t="s">
        <v>50</v>
      </c>
      <c r="O283" s="93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7" t="s">
        <v>270</v>
      </c>
      <c r="AT283" s="237" t="s">
        <v>266</v>
      </c>
      <c r="AU283" s="237" t="s">
        <v>96</v>
      </c>
      <c r="AY283" s="18" t="s">
        <v>264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8" t="s">
        <v>93</v>
      </c>
      <c r="BK283" s="238">
        <f>ROUND(I283*H283,2)</f>
        <v>0</v>
      </c>
      <c r="BL283" s="18" t="s">
        <v>270</v>
      </c>
      <c r="BM283" s="237" t="s">
        <v>1698</v>
      </c>
    </row>
    <row r="284" s="13" customFormat="1">
      <c r="A284" s="13"/>
      <c r="B284" s="239"/>
      <c r="C284" s="240"/>
      <c r="D284" s="241" t="s">
        <v>272</v>
      </c>
      <c r="E284" s="242" t="s">
        <v>1</v>
      </c>
      <c r="F284" s="243" t="s">
        <v>1019</v>
      </c>
      <c r="G284" s="240"/>
      <c r="H284" s="244">
        <v>344.39999999999998</v>
      </c>
      <c r="I284" s="245"/>
      <c r="J284" s="240"/>
      <c r="K284" s="240"/>
      <c r="L284" s="246"/>
      <c r="M284" s="247"/>
      <c r="N284" s="248"/>
      <c r="O284" s="248"/>
      <c r="P284" s="248"/>
      <c r="Q284" s="248"/>
      <c r="R284" s="248"/>
      <c r="S284" s="248"/>
      <c r="T284" s="24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0" t="s">
        <v>272</v>
      </c>
      <c r="AU284" s="250" t="s">
        <v>96</v>
      </c>
      <c r="AV284" s="13" t="s">
        <v>96</v>
      </c>
      <c r="AW284" s="13" t="s">
        <v>42</v>
      </c>
      <c r="AX284" s="13" t="s">
        <v>93</v>
      </c>
      <c r="AY284" s="250" t="s">
        <v>264</v>
      </c>
    </row>
    <row r="285" s="2" customFormat="1" ht="24.15" customHeight="1">
      <c r="A285" s="40"/>
      <c r="B285" s="41"/>
      <c r="C285" s="225" t="s">
        <v>668</v>
      </c>
      <c r="D285" s="225" t="s">
        <v>266</v>
      </c>
      <c r="E285" s="226" t="s">
        <v>817</v>
      </c>
      <c r="F285" s="227" t="s">
        <v>818</v>
      </c>
      <c r="G285" s="228" t="s">
        <v>584</v>
      </c>
      <c r="H285" s="229">
        <v>4</v>
      </c>
      <c r="I285" s="230"/>
      <c r="J285" s="231">
        <f>ROUND(I285*H285,2)</f>
        <v>0</v>
      </c>
      <c r="K285" s="232"/>
      <c r="L285" s="46"/>
      <c r="M285" s="233" t="s">
        <v>1</v>
      </c>
      <c r="N285" s="234" t="s">
        <v>50</v>
      </c>
      <c r="O285" s="93"/>
      <c r="P285" s="235">
        <f>O285*H285</f>
        <v>0</v>
      </c>
      <c r="Q285" s="235">
        <v>0.45937</v>
      </c>
      <c r="R285" s="235">
        <f>Q285*H285</f>
        <v>1.83748</v>
      </c>
      <c r="S285" s="235">
        <v>0</v>
      </c>
      <c r="T285" s="23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7" t="s">
        <v>270</v>
      </c>
      <c r="AT285" s="237" t="s">
        <v>266</v>
      </c>
      <c r="AU285" s="237" t="s">
        <v>96</v>
      </c>
      <c r="AY285" s="18" t="s">
        <v>264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8" t="s">
        <v>93</v>
      </c>
      <c r="BK285" s="238">
        <f>ROUND(I285*H285,2)</f>
        <v>0</v>
      </c>
      <c r="BL285" s="18" t="s">
        <v>270</v>
      </c>
      <c r="BM285" s="237" t="s">
        <v>1699</v>
      </c>
    </row>
    <row r="286" s="13" customFormat="1">
      <c r="A286" s="13"/>
      <c r="B286" s="239"/>
      <c r="C286" s="240"/>
      <c r="D286" s="241" t="s">
        <v>272</v>
      </c>
      <c r="E286" s="242" t="s">
        <v>1</v>
      </c>
      <c r="F286" s="243" t="s">
        <v>1700</v>
      </c>
      <c r="G286" s="240"/>
      <c r="H286" s="244">
        <v>4</v>
      </c>
      <c r="I286" s="245"/>
      <c r="J286" s="240"/>
      <c r="K286" s="240"/>
      <c r="L286" s="246"/>
      <c r="M286" s="247"/>
      <c r="N286" s="248"/>
      <c r="O286" s="248"/>
      <c r="P286" s="248"/>
      <c r="Q286" s="248"/>
      <c r="R286" s="248"/>
      <c r="S286" s="248"/>
      <c r="T286" s="24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0" t="s">
        <v>272</v>
      </c>
      <c r="AU286" s="250" t="s">
        <v>96</v>
      </c>
      <c r="AV286" s="13" t="s">
        <v>96</v>
      </c>
      <c r="AW286" s="13" t="s">
        <v>42</v>
      </c>
      <c r="AX286" s="13" t="s">
        <v>93</v>
      </c>
      <c r="AY286" s="250" t="s">
        <v>264</v>
      </c>
    </row>
    <row r="287" s="2" customFormat="1" ht="24.15" customHeight="1">
      <c r="A287" s="40"/>
      <c r="B287" s="41"/>
      <c r="C287" s="225" t="s">
        <v>672</v>
      </c>
      <c r="D287" s="225" t="s">
        <v>266</v>
      </c>
      <c r="E287" s="226" t="s">
        <v>1701</v>
      </c>
      <c r="F287" s="227" t="s">
        <v>1702</v>
      </c>
      <c r="G287" s="228" t="s">
        <v>584</v>
      </c>
      <c r="H287" s="229">
        <v>2</v>
      </c>
      <c r="I287" s="230"/>
      <c r="J287" s="231">
        <f>ROUND(I287*H287,2)</f>
        <v>0</v>
      </c>
      <c r="K287" s="232"/>
      <c r="L287" s="46"/>
      <c r="M287" s="233" t="s">
        <v>1</v>
      </c>
      <c r="N287" s="234" t="s">
        <v>50</v>
      </c>
      <c r="O287" s="93"/>
      <c r="P287" s="235">
        <f>O287*H287</f>
        <v>0</v>
      </c>
      <c r="Q287" s="235">
        <v>0</v>
      </c>
      <c r="R287" s="235">
        <f>Q287*H287</f>
        <v>0</v>
      </c>
      <c r="S287" s="235">
        <v>0.10000000000000001</v>
      </c>
      <c r="T287" s="236">
        <f>S287*H287</f>
        <v>0.20000000000000001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7" t="s">
        <v>270</v>
      </c>
      <c r="AT287" s="237" t="s">
        <v>266</v>
      </c>
      <c r="AU287" s="237" t="s">
        <v>96</v>
      </c>
      <c r="AY287" s="18" t="s">
        <v>264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8" t="s">
        <v>93</v>
      </c>
      <c r="BK287" s="238">
        <f>ROUND(I287*H287,2)</f>
        <v>0</v>
      </c>
      <c r="BL287" s="18" t="s">
        <v>270</v>
      </c>
      <c r="BM287" s="237" t="s">
        <v>1703</v>
      </c>
    </row>
    <row r="288" s="2" customFormat="1" ht="24.15" customHeight="1">
      <c r="A288" s="40"/>
      <c r="B288" s="41"/>
      <c r="C288" s="225" t="s">
        <v>676</v>
      </c>
      <c r="D288" s="225" t="s">
        <v>266</v>
      </c>
      <c r="E288" s="226" t="s">
        <v>821</v>
      </c>
      <c r="F288" s="227" t="s">
        <v>822</v>
      </c>
      <c r="G288" s="228" t="s">
        <v>584</v>
      </c>
      <c r="H288" s="229">
        <v>2</v>
      </c>
      <c r="I288" s="230"/>
      <c r="J288" s="231">
        <f>ROUND(I288*H288,2)</f>
        <v>0</v>
      </c>
      <c r="K288" s="232"/>
      <c r="L288" s="46"/>
      <c r="M288" s="233" t="s">
        <v>1</v>
      </c>
      <c r="N288" s="234" t="s">
        <v>50</v>
      </c>
      <c r="O288" s="93"/>
      <c r="P288" s="235">
        <f>O288*H288</f>
        <v>0</v>
      </c>
      <c r="Q288" s="235">
        <v>0.21734000000000001</v>
      </c>
      <c r="R288" s="235">
        <f>Q288*H288</f>
        <v>0.43468000000000001</v>
      </c>
      <c r="S288" s="235">
        <v>0</v>
      </c>
      <c r="T288" s="23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7" t="s">
        <v>270</v>
      </c>
      <c r="AT288" s="237" t="s">
        <v>266</v>
      </c>
      <c r="AU288" s="237" t="s">
        <v>96</v>
      </c>
      <c r="AY288" s="18" t="s">
        <v>264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8" t="s">
        <v>93</v>
      </c>
      <c r="BK288" s="238">
        <f>ROUND(I288*H288,2)</f>
        <v>0</v>
      </c>
      <c r="BL288" s="18" t="s">
        <v>270</v>
      </c>
      <c r="BM288" s="237" t="s">
        <v>1704</v>
      </c>
    </row>
    <row r="289" s="2" customFormat="1" ht="33" customHeight="1">
      <c r="A289" s="40"/>
      <c r="B289" s="41"/>
      <c r="C289" s="283" t="s">
        <v>680</v>
      </c>
      <c r="D289" s="283" t="s">
        <v>445</v>
      </c>
      <c r="E289" s="284" t="s">
        <v>825</v>
      </c>
      <c r="F289" s="285" t="s">
        <v>826</v>
      </c>
      <c r="G289" s="286" t="s">
        <v>584</v>
      </c>
      <c r="H289" s="287">
        <v>2</v>
      </c>
      <c r="I289" s="288"/>
      <c r="J289" s="289">
        <f>ROUND(I289*H289,2)</f>
        <v>0</v>
      </c>
      <c r="K289" s="290"/>
      <c r="L289" s="291"/>
      <c r="M289" s="292" t="s">
        <v>1</v>
      </c>
      <c r="N289" s="293" t="s">
        <v>50</v>
      </c>
      <c r="O289" s="93"/>
      <c r="P289" s="235">
        <f>O289*H289</f>
        <v>0</v>
      </c>
      <c r="Q289" s="235">
        <v>0.104</v>
      </c>
      <c r="R289" s="235">
        <f>Q289*H289</f>
        <v>0.20799999999999999</v>
      </c>
      <c r="S289" s="235">
        <v>0</v>
      </c>
      <c r="T289" s="23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7" t="s">
        <v>321</v>
      </c>
      <c r="AT289" s="237" t="s">
        <v>445</v>
      </c>
      <c r="AU289" s="237" t="s">
        <v>96</v>
      </c>
      <c r="AY289" s="18" t="s">
        <v>264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8" t="s">
        <v>93</v>
      </c>
      <c r="BK289" s="238">
        <f>ROUND(I289*H289,2)</f>
        <v>0</v>
      </c>
      <c r="BL289" s="18" t="s">
        <v>270</v>
      </c>
      <c r="BM289" s="237" t="s">
        <v>1705</v>
      </c>
    </row>
    <row r="290" s="2" customFormat="1" ht="24.15" customHeight="1">
      <c r="A290" s="40"/>
      <c r="B290" s="41"/>
      <c r="C290" s="225" t="s">
        <v>684</v>
      </c>
      <c r="D290" s="225" t="s">
        <v>266</v>
      </c>
      <c r="E290" s="226" t="s">
        <v>1706</v>
      </c>
      <c r="F290" s="227" t="s">
        <v>1707</v>
      </c>
      <c r="G290" s="228" t="s">
        <v>584</v>
      </c>
      <c r="H290" s="229">
        <v>2</v>
      </c>
      <c r="I290" s="230"/>
      <c r="J290" s="231">
        <f>ROUND(I290*H290,2)</f>
        <v>0</v>
      </c>
      <c r="K290" s="232"/>
      <c r="L290" s="46"/>
      <c r="M290" s="233" t="s">
        <v>1</v>
      </c>
      <c r="N290" s="234" t="s">
        <v>50</v>
      </c>
      <c r="O290" s="93"/>
      <c r="P290" s="235">
        <f>O290*H290</f>
        <v>0</v>
      </c>
      <c r="Q290" s="235">
        <v>0.42080000000000001</v>
      </c>
      <c r="R290" s="235">
        <f>Q290*H290</f>
        <v>0.84160000000000001</v>
      </c>
      <c r="S290" s="235">
        <v>0</v>
      </c>
      <c r="T290" s="23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7" t="s">
        <v>270</v>
      </c>
      <c r="AT290" s="237" t="s">
        <v>266</v>
      </c>
      <c r="AU290" s="237" t="s">
        <v>96</v>
      </c>
      <c r="AY290" s="18" t="s">
        <v>264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8" t="s">
        <v>93</v>
      </c>
      <c r="BK290" s="238">
        <f>ROUND(I290*H290,2)</f>
        <v>0</v>
      </c>
      <c r="BL290" s="18" t="s">
        <v>270</v>
      </c>
      <c r="BM290" s="237" t="s">
        <v>1708</v>
      </c>
    </row>
    <row r="291" s="2" customFormat="1" ht="16.5" customHeight="1">
      <c r="A291" s="40"/>
      <c r="B291" s="41"/>
      <c r="C291" s="225" t="s">
        <v>688</v>
      </c>
      <c r="D291" s="225" t="s">
        <v>266</v>
      </c>
      <c r="E291" s="226" t="s">
        <v>833</v>
      </c>
      <c r="F291" s="227" t="s">
        <v>834</v>
      </c>
      <c r="G291" s="228" t="s">
        <v>584</v>
      </c>
      <c r="H291" s="229">
        <v>22</v>
      </c>
      <c r="I291" s="230"/>
      <c r="J291" s="231">
        <f>ROUND(I291*H291,2)</f>
        <v>0</v>
      </c>
      <c r="K291" s="232"/>
      <c r="L291" s="46"/>
      <c r="M291" s="233" t="s">
        <v>1</v>
      </c>
      <c r="N291" s="234" t="s">
        <v>50</v>
      </c>
      <c r="O291" s="93"/>
      <c r="P291" s="235">
        <f>O291*H291</f>
        <v>0</v>
      </c>
      <c r="Q291" s="235">
        <v>0.063829999999999998</v>
      </c>
      <c r="R291" s="235">
        <f>Q291*H291</f>
        <v>1.4042599999999998</v>
      </c>
      <c r="S291" s="235">
        <v>0</v>
      </c>
      <c r="T291" s="23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7" t="s">
        <v>270</v>
      </c>
      <c r="AT291" s="237" t="s">
        <v>266</v>
      </c>
      <c r="AU291" s="237" t="s">
        <v>96</v>
      </c>
      <c r="AY291" s="18" t="s">
        <v>264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8" t="s">
        <v>93</v>
      </c>
      <c r="BK291" s="238">
        <f>ROUND(I291*H291,2)</f>
        <v>0</v>
      </c>
      <c r="BL291" s="18" t="s">
        <v>270</v>
      </c>
      <c r="BM291" s="237" t="s">
        <v>1709</v>
      </c>
    </row>
    <row r="292" s="2" customFormat="1" ht="16.5" customHeight="1">
      <c r="A292" s="40"/>
      <c r="B292" s="41"/>
      <c r="C292" s="225" t="s">
        <v>692</v>
      </c>
      <c r="D292" s="225" t="s">
        <v>266</v>
      </c>
      <c r="E292" s="226" t="s">
        <v>1710</v>
      </c>
      <c r="F292" s="227" t="s">
        <v>1711</v>
      </c>
      <c r="G292" s="228" t="s">
        <v>584</v>
      </c>
      <c r="H292" s="229">
        <v>4</v>
      </c>
      <c r="I292" s="230"/>
      <c r="J292" s="231">
        <f>ROUND(I292*H292,2)</f>
        <v>0</v>
      </c>
      <c r="K292" s="232"/>
      <c r="L292" s="46"/>
      <c r="M292" s="233" t="s">
        <v>1</v>
      </c>
      <c r="N292" s="234" t="s">
        <v>50</v>
      </c>
      <c r="O292" s="93"/>
      <c r="P292" s="235">
        <f>O292*H292</f>
        <v>0</v>
      </c>
      <c r="Q292" s="235">
        <v>0.12303</v>
      </c>
      <c r="R292" s="235">
        <f>Q292*H292</f>
        <v>0.49212</v>
      </c>
      <c r="S292" s="235">
        <v>0</v>
      </c>
      <c r="T292" s="23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7" t="s">
        <v>270</v>
      </c>
      <c r="AT292" s="237" t="s">
        <v>266</v>
      </c>
      <c r="AU292" s="237" t="s">
        <v>96</v>
      </c>
      <c r="AY292" s="18" t="s">
        <v>264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8" t="s">
        <v>93</v>
      </c>
      <c r="BK292" s="238">
        <f>ROUND(I292*H292,2)</f>
        <v>0</v>
      </c>
      <c r="BL292" s="18" t="s">
        <v>270</v>
      </c>
      <c r="BM292" s="237" t="s">
        <v>1712</v>
      </c>
    </row>
    <row r="293" s="2" customFormat="1" ht="24.15" customHeight="1">
      <c r="A293" s="40"/>
      <c r="B293" s="41"/>
      <c r="C293" s="283" t="s">
        <v>696</v>
      </c>
      <c r="D293" s="283" t="s">
        <v>445</v>
      </c>
      <c r="E293" s="284" t="s">
        <v>837</v>
      </c>
      <c r="F293" s="285" t="s">
        <v>838</v>
      </c>
      <c r="G293" s="286" t="s">
        <v>621</v>
      </c>
      <c r="H293" s="287">
        <v>26</v>
      </c>
      <c r="I293" s="288"/>
      <c r="J293" s="289">
        <f>ROUND(I293*H293,2)</f>
        <v>0</v>
      </c>
      <c r="K293" s="290"/>
      <c r="L293" s="291"/>
      <c r="M293" s="292" t="s">
        <v>1</v>
      </c>
      <c r="N293" s="293" t="s">
        <v>50</v>
      </c>
      <c r="O293" s="93"/>
      <c r="P293" s="235">
        <f>O293*H293</f>
        <v>0</v>
      </c>
      <c r="Q293" s="235">
        <v>0.0048999999999999998</v>
      </c>
      <c r="R293" s="235">
        <f>Q293*H293</f>
        <v>0.12739999999999999</v>
      </c>
      <c r="S293" s="235">
        <v>0</v>
      </c>
      <c r="T293" s="23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7" t="s">
        <v>321</v>
      </c>
      <c r="AT293" s="237" t="s">
        <v>445</v>
      </c>
      <c r="AU293" s="237" t="s">
        <v>96</v>
      </c>
      <c r="AY293" s="18" t="s">
        <v>264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8" t="s">
        <v>93</v>
      </c>
      <c r="BK293" s="238">
        <f>ROUND(I293*H293,2)</f>
        <v>0</v>
      </c>
      <c r="BL293" s="18" t="s">
        <v>270</v>
      </c>
      <c r="BM293" s="237" t="s">
        <v>1713</v>
      </c>
    </row>
    <row r="294" s="2" customFormat="1" ht="16.5" customHeight="1">
      <c r="A294" s="40"/>
      <c r="B294" s="41"/>
      <c r="C294" s="225" t="s">
        <v>700</v>
      </c>
      <c r="D294" s="225" t="s">
        <v>266</v>
      </c>
      <c r="E294" s="226" t="s">
        <v>841</v>
      </c>
      <c r="F294" s="227" t="s">
        <v>842</v>
      </c>
      <c r="G294" s="228" t="s">
        <v>584</v>
      </c>
      <c r="H294" s="229">
        <v>1</v>
      </c>
      <c r="I294" s="230"/>
      <c r="J294" s="231">
        <f>ROUND(I294*H294,2)</f>
        <v>0</v>
      </c>
      <c r="K294" s="232"/>
      <c r="L294" s="46"/>
      <c r="M294" s="233" t="s">
        <v>1</v>
      </c>
      <c r="N294" s="234" t="s">
        <v>50</v>
      </c>
      <c r="O294" s="93"/>
      <c r="P294" s="235">
        <f>O294*H294</f>
        <v>0</v>
      </c>
      <c r="Q294" s="235">
        <v>0.32906000000000002</v>
      </c>
      <c r="R294" s="235">
        <f>Q294*H294</f>
        <v>0.32906000000000002</v>
      </c>
      <c r="S294" s="235">
        <v>0</v>
      </c>
      <c r="T294" s="23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7" t="s">
        <v>270</v>
      </c>
      <c r="AT294" s="237" t="s">
        <v>266</v>
      </c>
      <c r="AU294" s="237" t="s">
        <v>96</v>
      </c>
      <c r="AY294" s="18" t="s">
        <v>264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8" t="s">
        <v>93</v>
      </c>
      <c r="BK294" s="238">
        <f>ROUND(I294*H294,2)</f>
        <v>0</v>
      </c>
      <c r="BL294" s="18" t="s">
        <v>270</v>
      </c>
      <c r="BM294" s="237" t="s">
        <v>1714</v>
      </c>
    </row>
    <row r="295" s="2" customFormat="1" ht="24.15" customHeight="1">
      <c r="A295" s="40"/>
      <c r="B295" s="41"/>
      <c r="C295" s="283" t="s">
        <v>704</v>
      </c>
      <c r="D295" s="283" t="s">
        <v>445</v>
      </c>
      <c r="E295" s="284" t="s">
        <v>845</v>
      </c>
      <c r="F295" s="285" t="s">
        <v>846</v>
      </c>
      <c r="G295" s="286" t="s">
        <v>621</v>
      </c>
      <c r="H295" s="287">
        <v>1</v>
      </c>
      <c r="I295" s="288"/>
      <c r="J295" s="289">
        <f>ROUND(I295*H295,2)</f>
        <v>0</v>
      </c>
      <c r="K295" s="290"/>
      <c r="L295" s="291"/>
      <c r="M295" s="292" t="s">
        <v>1</v>
      </c>
      <c r="N295" s="293" t="s">
        <v>50</v>
      </c>
      <c r="O295" s="93"/>
      <c r="P295" s="235">
        <f>O295*H295</f>
        <v>0</v>
      </c>
      <c r="Q295" s="235">
        <v>0.002</v>
      </c>
      <c r="R295" s="235">
        <f>Q295*H295</f>
        <v>0.002</v>
      </c>
      <c r="S295" s="235">
        <v>0</v>
      </c>
      <c r="T295" s="23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7" t="s">
        <v>321</v>
      </c>
      <c r="AT295" s="237" t="s">
        <v>445</v>
      </c>
      <c r="AU295" s="237" t="s">
        <v>96</v>
      </c>
      <c r="AY295" s="18" t="s">
        <v>264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8" t="s">
        <v>93</v>
      </c>
      <c r="BK295" s="238">
        <f>ROUND(I295*H295,2)</f>
        <v>0</v>
      </c>
      <c r="BL295" s="18" t="s">
        <v>270</v>
      </c>
      <c r="BM295" s="237" t="s">
        <v>1715</v>
      </c>
    </row>
    <row r="296" s="2" customFormat="1" ht="24.15" customHeight="1">
      <c r="A296" s="40"/>
      <c r="B296" s="41"/>
      <c r="C296" s="283" t="s">
        <v>708</v>
      </c>
      <c r="D296" s="283" t="s">
        <v>445</v>
      </c>
      <c r="E296" s="284" t="s">
        <v>849</v>
      </c>
      <c r="F296" s="285" t="s">
        <v>850</v>
      </c>
      <c r="G296" s="286" t="s">
        <v>621</v>
      </c>
      <c r="H296" s="287">
        <v>1</v>
      </c>
      <c r="I296" s="288"/>
      <c r="J296" s="289">
        <f>ROUND(I296*H296,2)</f>
        <v>0</v>
      </c>
      <c r="K296" s="290"/>
      <c r="L296" s="291"/>
      <c r="M296" s="292" t="s">
        <v>1</v>
      </c>
      <c r="N296" s="293" t="s">
        <v>50</v>
      </c>
      <c r="O296" s="93"/>
      <c r="P296" s="235">
        <f>O296*H296</f>
        <v>0</v>
      </c>
      <c r="Q296" s="235">
        <v>0.024</v>
      </c>
      <c r="R296" s="235">
        <f>Q296*H296</f>
        <v>0.024</v>
      </c>
      <c r="S296" s="235">
        <v>0</v>
      </c>
      <c r="T296" s="23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7" t="s">
        <v>321</v>
      </c>
      <c r="AT296" s="237" t="s">
        <v>445</v>
      </c>
      <c r="AU296" s="237" t="s">
        <v>96</v>
      </c>
      <c r="AY296" s="18" t="s">
        <v>264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8" t="s">
        <v>93</v>
      </c>
      <c r="BK296" s="238">
        <f>ROUND(I296*H296,2)</f>
        <v>0</v>
      </c>
      <c r="BL296" s="18" t="s">
        <v>270</v>
      </c>
      <c r="BM296" s="237" t="s">
        <v>1716</v>
      </c>
    </row>
    <row r="297" s="2" customFormat="1" ht="24.15" customHeight="1">
      <c r="A297" s="40"/>
      <c r="B297" s="41"/>
      <c r="C297" s="225" t="s">
        <v>712</v>
      </c>
      <c r="D297" s="225" t="s">
        <v>266</v>
      </c>
      <c r="E297" s="226" t="s">
        <v>853</v>
      </c>
      <c r="F297" s="227" t="s">
        <v>854</v>
      </c>
      <c r="G297" s="228" t="s">
        <v>584</v>
      </c>
      <c r="H297" s="229">
        <v>10</v>
      </c>
      <c r="I297" s="230"/>
      <c r="J297" s="231">
        <f>ROUND(I297*H297,2)</f>
        <v>0</v>
      </c>
      <c r="K297" s="232"/>
      <c r="L297" s="46"/>
      <c r="M297" s="233" t="s">
        <v>1</v>
      </c>
      <c r="N297" s="234" t="s">
        <v>50</v>
      </c>
      <c r="O297" s="93"/>
      <c r="P297" s="235">
        <f>O297*H297</f>
        <v>0</v>
      </c>
      <c r="Q297" s="235">
        <v>0.01298</v>
      </c>
      <c r="R297" s="235">
        <f>Q297*H297</f>
        <v>0.1298</v>
      </c>
      <c r="S297" s="235">
        <v>0.0040000000000000001</v>
      </c>
      <c r="T297" s="236">
        <f>S297*H297</f>
        <v>0.040000000000000001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7" t="s">
        <v>270</v>
      </c>
      <c r="AT297" s="237" t="s">
        <v>266</v>
      </c>
      <c r="AU297" s="237" t="s">
        <v>96</v>
      </c>
      <c r="AY297" s="18" t="s">
        <v>264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8" t="s">
        <v>93</v>
      </c>
      <c r="BK297" s="238">
        <f>ROUND(I297*H297,2)</f>
        <v>0</v>
      </c>
      <c r="BL297" s="18" t="s">
        <v>270</v>
      </c>
      <c r="BM297" s="237" t="s">
        <v>1717</v>
      </c>
    </row>
    <row r="298" s="13" customFormat="1">
      <c r="A298" s="13"/>
      <c r="B298" s="239"/>
      <c r="C298" s="240"/>
      <c r="D298" s="241" t="s">
        <v>272</v>
      </c>
      <c r="E298" s="242" t="s">
        <v>1</v>
      </c>
      <c r="F298" s="243" t="s">
        <v>1718</v>
      </c>
      <c r="G298" s="240"/>
      <c r="H298" s="244">
        <v>10</v>
      </c>
      <c r="I298" s="245"/>
      <c r="J298" s="240"/>
      <c r="K298" s="240"/>
      <c r="L298" s="246"/>
      <c r="M298" s="247"/>
      <c r="N298" s="248"/>
      <c r="O298" s="248"/>
      <c r="P298" s="248"/>
      <c r="Q298" s="248"/>
      <c r="R298" s="248"/>
      <c r="S298" s="248"/>
      <c r="T298" s="24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0" t="s">
        <v>272</v>
      </c>
      <c r="AU298" s="250" t="s">
        <v>96</v>
      </c>
      <c r="AV298" s="13" t="s">
        <v>96</v>
      </c>
      <c r="AW298" s="13" t="s">
        <v>42</v>
      </c>
      <c r="AX298" s="13" t="s">
        <v>93</v>
      </c>
      <c r="AY298" s="250" t="s">
        <v>264</v>
      </c>
    </row>
    <row r="299" s="2" customFormat="1" ht="24.15" customHeight="1">
      <c r="A299" s="40"/>
      <c r="B299" s="41"/>
      <c r="C299" s="225" t="s">
        <v>716</v>
      </c>
      <c r="D299" s="225" t="s">
        <v>266</v>
      </c>
      <c r="E299" s="226" t="s">
        <v>1719</v>
      </c>
      <c r="F299" s="227" t="s">
        <v>1720</v>
      </c>
      <c r="G299" s="228" t="s">
        <v>584</v>
      </c>
      <c r="H299" s="229">
        <v>2</v>
      </c>
      <c r="I299" s="230"/>
      <c r="J299" s="231">
        <f>ROUND(I299*H299,2)</f>
        <v>0</v>
      </c>
      <c r="K299" s="232"/>
      <c r="L299" s="46"/>
      <c r="M299" s="233" t="s">
        <v>1</v>
      </c>
      <c r="N299" s="234" t="s">
        <v>50</v>
      </c>
      <c r="O299" s="93"/>
      <c r="P299" s="235">
        <f>O299*H299</f>
        <v>0</v>
      </c>
      <c r="Q299" s="235">
        <v>0.012460000000000001</v>
      </c>
      <c r="R299" s="235">
        <f>Q299*H299</f>
        <v>0.024920000000000001</v>
      </c>
      <c r="S299" s="235">
        <v>0.0080000000000000002</v>
      </c>
      <c r="T299" s="236">
        <f>S299*H299</f>
        <v>0.016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7" t="s">
        <v>270</v>
      </c>
      <c r="AT299" s="237" t="s">
        <v>266</v>
      </c>
      <c r="AU299" s="237" t="s">
        <v>96</v>
      </c>
      <c r="AY299" s="18" t="s">
        <v>264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8" t="s">
        <v>93</v>
      </c>
      <c r="BK299" s="238">
        <f>ROUND(I299*H299,2)</f>
        <v>0</v>
      </c>
      <c r="BL299" s="18" t="s">
        <v>270</v>
      </c>
      <c r="BM299" s="237" t="s">
        <v>1721</v>
      </c>
    </row>
    <row r="300" s="13" customFormat="1">
      <c r="A300" s="13"/>
      <c r="B300" s="239"/>
      <c r="C300" s="240"/>
      <c r="D300" s="241" t="s">
        <v>272</v>
      </c>
      <c r="E300" s="242" t="s">
        <v>1</v>
      </c>
      <c r="F300" s="243" t="s">
        <v>1722</v>
      </c>
      <c r="G300" s="240"/>
      <c r="H300" s="244">
        <v>2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0" t="s">
        <v>272</v>
      </c>
      <c r="AU300" s="250" t="s">
        <v>96</v>
      </c>
      <c r="AV300" s="13" t="s">
        <v>96</v>
      </c>
      <c r="AW300" s="13" t="s">
        <v>42</v>
      </c>
      <c r="AX300" s="13" t="s">
        <v>93</v>
      </c>
      <c r="AY300" s="250" t="s">
        <v>264</v>
      </c>
    </row>
    <row r="301" s="2" customFormat="1" ht="21.75" customHeight="1">
      <c r="A301" s="40"/>
      <c r="B301" s="41"/>
      <c r="C301" s="225" t="s">
        <v>720</v>
      </c>
      <c r="D301" s="225" t="s">
        <v>266</v>
      </c>
      <c r="E301" s="226" t="s">
        <v>857</v>
      </c>
      <c r="F301" s="227" t="s">
        <v>858</v>
      </c>
      <c r="G301" s="228" t="s">
        <v>308</v>
      </c>
      <c r="H301" s="229">
        <v>370.60000000000002</v>
      </c>
      <c r="I301" s="230"/>
      <c r="J301" s="231">
        <f>ROUND(I301*H301,2)</f>
        <v>0</v>
      </c>
      <c r="K301" s="232"/>
      <c r="L301" s="46"/>
      <c r="M301" s="233" t="s">
        <v>1</v>
      </c>
      <c r="N301" s="234" t="s">
        <v>50</v>
      </c>
      <c r="O301" s="93"/>
      <c r="P301" s="235">
        <f>O301*H301</f>
        <v>0</v>
      </c>
      <c r="Q301" s="235">
        <v>9.0000000000000006E-05</v>
      </c>
      <c r="R301" s="235">
        <f>Q301*H301</f>
        <v>0.033354000000000002</v>
      </c>
      <c r="S301" s="235">
        <v>0</v>
      </c>
      <c r="T301" s="23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7" t="s">
        <v>270</v>
      </c>
      <c r="AT301" s="237" t="s">
        <v>266</v>
      </c>
      <c r="AU301" s="237" t="s">
        <v>96</v>
      </c>
      <c r="AY301" s="18" t="s">
        <v>264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8" t="s">
        <v>93</v>
      </c>
      <c r="BK301" s="238">
        <f>ROUND(I301*H301,2)</f>
        <v>0</v>
      </c>
      <c r="BL301" s="18" t="s">
        <v>270</v>
      </c>
      <c r="BM301" s="237" t="s">
        <v>1723</v>
      </c>
    </row>
    <row r="302" s="13" customFormat="1">
      <c r="A302" s="13"/>
      <c r="B302" s="239"/>
      <c r="C302" s="240"/>
      <c r="D302" s="241" t="s">
        <v>272</v>
      </c>
      <c r="E302" s="242" t="s">
        <v>1</v>
      </c>
      <c r="F302" s="243" t="s">
        <v>1183</v>
      </c>
      <c r="G302" s="240"/>
      <c r="H302" s="244">
        <v>370.60000000000002</v>
      </c>
      <c r="I302" s="245"/>
      <c r="J302" s="240"/>
      <c r="K302" s="240"/>
      <c r="L302" s="246"/>
      <c r="M302" s="247"/>
      <c r="N302" s="248"/>
      <c r="O302" s="248"/>
      <c r="P302" s="248"/>
      <c r="Q302" s="248"/>
      <c r="R302" s="248"/>
      <c r="S302" s="248"/>
      <c r="T302" s="24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0" t="s">
        <v>272</v>
      </c>
      <c r="AU302" s="250" t="s">
        <v>96</v>
      </c>
      <c r="AV302" s="13" t="s">
        <v>96</v>
      </c>
      <c r="AW302" s="13" t="s">
        <v>42</v>
      </c>
      <c r="AX302" s="13" t="s">
        <v>93</v>
      </c>
      <c r="AY302" s="250" t="s">
        <v>264</v>
      </c>
    </row>
    <row r="303" s="2" customFormat="1" ht="21.75" customHeight="1">
      <c r="A303" s="40"/>
      <c r="B303" s="41"/>
      <c r="C303" s="225" t="s">
        <v>724</v>
      </c>
      <c r="D303" s="225" t="s">
        <v>266</v>
      </c>
      <c r="E303" s="226" t="s">
        <v>862</v>
      </c>
      <c r="F303" s="227" t="s">
        <v>863</v>
      </c>
      <c r="G303" s="228" t="s">
        <v>584</v>
      </c>
      <c r="H303" s="229">
        <v>1</v>
      </c>
      <c r="I303" s="230"/>
      <c r="J303" s="231">
        <f>ROUND(I303*H303,2)</f>
        <v>0</v>
      </c>
      <c r="K303" s="232"/>
      <c r="L303" s="46"/>
      <c r="M303" s="233" t="s">
        <v>1</v>
      </c>
      <c r="N303" s="234" t="s">
        <v>50</v>
      </c>
      <c r="O303" s="93"/>
      <c r="P303" s="235">
        <f>O303*H303</f>
        <v>0</v>
      </c>
      <c r="Q303" s="235">
        <v>0</v>
      </c>
      <c r="R303" s="235">
        <f>Q303*H303</f>
        <v>0</v>
      </c>
      <c r="S303" s="235">
        <v>0</v>
      </c>
      <c r="T303" s="23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7" t="s">
        <v>270</v>
      </c>
      <c r="AT303" s="237" t="s">
        <v>266</v>
      </c>
      <c r="AU303" s="237" t="s">
        <v>96</v>
      </c>
      <c r="AY303" s="18" t="s">
        <v>264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8" t="s">
        <v>93</v>
      </c>
      <c r="BK303" s="238">
        <f>ROUND(I303*H303,2)</f>
        <v>0</v>
      </c>
      <c r="BL303" s="18" t="s">
        <v>270</v>
      </c>
      <c r="BM303" s="237" t="s">
        <v>1724</v>
      </c>
    </row>
    <row r="304" s="2" customFormat="1" ht="16.5" customHeight="1">
      <c r="A304" s="40"/>
      <c r="B304" s="41"/>
      <c r="C304" s="225" t="s">
        <v>728</v>
      </c>
      <c r="D304" s="225" t="s">
        <v>266</v>
      </c>
      <c r="E304" s="226" t="s">
        <v>866</v>
      </c>
      <c r="F304" s="227" t="s">
        <v>867</v>
      </c>
      <c r="G304" s="228" t="s">
        <v>308</v>
      </c>
      <c r="H304" s="229">
        <v>344.39999999999998</v>
      </c>
      <c r="I304" s="230"/>
      <c r="J304" s="231">
        <f>ROUND(I304*H304,2)</f>
        <v>0</v>
      </c>
      <c r="K304" s="232"/>
      <c r="L304" s="46"/>
      <c r="M304" s="233" t="s">
        <v>1</v>
      </c>
      <c r="N304" s="234" t="s">
        <v>50</v>
      </c>
      <c r="O304" s="93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7" t="s">
        <v>270</v>
      </c>
      <c r="AT304" s="237" t="s">
        <v>266</v>
      </c>
      <c r="AU304" s="237" t="s">
        <v>96</v>
      </c>
      <c r="AY304" s="18" t="s">
        <v>264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8" t="s">
        <v>93</v>
      </c>
      <c r="BK304" s="238">
        <f>ROUND(I304*H304,2)</f>
        <v>0</v>
      </c>
      <c r="BL304" s="18" t="s">
        <v>270</v>
      </c>
      <c r="BM304" s="237" t="s">
        <v>1725</v>
      </c>
    </row>
    <row r="305" s="13" customFormat="1">
      <c r="A305" s="13"/>
      <c r="B305" s="239"/>
      <c r="C305" s="240"/>
      <c r="D305" s="241" t="s">
        <v>272</v>
      </c>
      <c r="E305" s="242" t="s">
        <v>1</v>
      </c>
      <c r="F305" s="243" t="s">
        <v>1019</v>
      </c>
      <c r="G305" s="240"/>
      <c r="H305" s="244">
        <v>344.39999999999998</v>
      </c>
      <c r="I305" s="245"/>
      <c r="J305" s="240"/>
      <c r="K305" s="240"/>
      <c r="L305" s="246"/>
      <c r="M305" s="247"/>
      <c r="N305" s="248"/>
      <c r="O305" s="248"/>
      <c r="P305" s="248"/>
      <c r="Q305" s="248"/>
      <c r="R305" s="248"/>
      <c r="S305" s="248"/>
      <c r="T305" s="24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0" t="s">
        <v>272</v>
      </c>
      <c r="AU305" s="250" t="s">
        <v>96</v>
      </c>
      <c r="AV305" s="13" t="s">
        <v>96</v>
      </c>
      <c r="AW305" s="13" t="s">
        <v>42</v>
      </c>
      <c r="AX305" s="13" t="s">
        <v>93</v>
      </c>
      <c r="AY305" s="250" t="s">
        <v>264</v>
      </c>
    </row>
    <row r="306" s="12" customFormat="1" ht="22.8" customHeight="1">
      <c r="A306" s="12"/>
      <c r="B306" s="209"/>
      <c r="C306" s="210"/>
      <c r="D306" s="211" t="s">
        <v>84</v>
      </c>
      <c r="E306" s="223" t="s">
        <v>327</v>
      </c>
      <c r="F306" s="223" t="s">
        <v>869</v>
      </c>
      <c r="G306" s="210"/>
      <c r="H306" s="210"/>
      <c r="I306" s="213"/>
      <c r="J306" s="224">
        <f>BK306</f>
        <v>0</v>
      </c>
      <c r="K306" s="210"/>
      <c r="L306" s="215"/>
      <c r="M306" s="216"/>
      <c r="N306" s="217"/>
      <c r="O306" s="217"/>
      <c r="P306" s="218">
        <f>P307+SUM(P308:P321)</f>
        <v>0</v>
      </c>
      <c r="Q306" s="217"/>
      <c r="R306" s="218">
        <f>R307+SUM(R308:R321)</f>
        <v>0.36722749999999998</v>
      </c>
      <c r="S306" s="217"/>
      <c r="T306" s="219">
        <f>T307+SUM(T308:T321)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0" t="s">
        <v>93</v>
      </c>
      <c r="AT306" s="221" t="s">
        <v>84</v>
      </c>
      <c r="AU306" s="221" t="s">
        <v>93</v>
      </c>
      <c r="AY306" s="220" t="s">
        <v>264</v>
      </c>
      <c r="BK306" s="222">
        <f>BK307+SUM(BK308:BK321)</f>
        <v>0</v>
      </c>
    </row>
    <row r="307" s="2" customFormat="1" ht="24.15" customHeight="1">
      <c r="A307" s="40"/>
      <c r="B307" s="41"/>
      <c r="C307" s="225" t="s">
        <v>732</v>
      </c>
      <c r="D307" s="225" t="s">
        <v>266</v>
      </c>
      <c r="E307" s="226" t="s">
        <v>875</v>
      </c>
      <c r="F307" s="227" t="s">
        <v>876</v>
      </c>
      <c r="G307" s="228" t="s">
        <v>308</v>
      </c>
      <c r="H307" s="229">
        <v>1.8</v>
      </c>
      <c r="I307" s="230"/>
      <c r="J307" s="231">
        <f>ROUND(I307*H307,2)</f>
        <v>0</v>
      </c>
      <c r="K307" s="232"/>
      <c r="L307" s="46"/>
      <c r="M307" s="233" t="s">
        <v>1</v>
      </c>
      <c r="N307" s="234" t="s">
        <v>50</v>
      </c>
      <c r="O307" s="93"/>
      <c r="P307" s="235">
        <f>O307*H307</f>
        <v>0</v>
      </c>
      <c r="Q307" s="235">
        <v>0.16849</v>
      </c>
      <c r="R307" s="235">
        <f>Q307*H307</f>
        <v>0.303282</v>
      </c>
      <c r="S307" s="235">
        <v>0</v>
      </c>
      <c r="T307" s="23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7" t="s">
        <v>270</v>
      </c>
      <c r="AT307" s="237" t="s">
        <v>266</v>
      </c>
      <c r="AU307" s="237" t="s">
        <v>96</v>
      </c>
      <c r="AY307" s="18" t="s">
        <v>264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8" t="s">
        <v>93</v>
      </c>
      <c r="BK307" s="238">
        <f>ROUND(I307*H307,2)</f>
        <v>0</v>
      </c>
      <c r="BL307" s="18" t="s">
        <v>270</v>
      </c>
      <c r="BM307" s="237" t="s">
        <v>1726</v>
      </c>
    </row>
    <row r="308" s="13" customFormat="1">
      <c r="A308" s="13"/>
      <c r="B308" s="239"/>
      <c r="C308" s="240"/>
      <c r="D308" s="241" t="s">
        <v>272</v>
      </c>
      <c r="E308" s="242" t="s">
        <v>1</v>
      </c>
      <c r="F308" s="243" t="s">
        <v>165</v>
      </c>
      <c r="G308" s="240"/>
      <c r="H308" s="244">
        <v>1.8</v>
      </c>
      <c r="I308" s="245"/>
      <c r="J308" s="240"/>
      <c r="K308" s="240"/>
      <c r="L308" s="246"/>
      <c r="M308" s="247"/>
      <c r="N308" s="248"/>
      <c r="O308" s="248"/>
      <c r="P308" s="248"/>
      <c r="Q308" s="248"/>
      <c r="R308" s="248"/>
      <c r="S308" s="248"/>
      <c r="T308" s="24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0" t="s">
        <v>272</v>
      </c>
      <c r="AU308" s="250" t="s">
        <v>96</v>
      </c>
      <c r="AV308" s="13" t="s">
        <v>96</v>
      </c>
      <c r="AW308" s="13" t="s">
        <v>42</v>
      </c>
      <c r="AX308" s="13" t="s">
        <v>93</v>
      </c>
      <c r="AY308" s="250" t="s">
        <v>264</v>
      </c>
    </row>
    <row r="309" s="2" customFormat="1" ht="24.15" customHeight="1">
      <c r="A309" s="40"/>
      <c r="B309" s="41"/>
      <c r="C309" s="225" t="s">
        <v>736</v>
      </c>
      <c r="D309" s="225" t="s">
        <v>266</v>
      </c>
      <c r="E309" s="226" t="s">
        <v>879</v>
      </c>
      <c r="F309" s="227" t="s">
        <v>880</v>
      </c>
      <c r="G309" s="228" t="s">
        <v>308</v>
      </c>
      <c r="H309" s="229">
        <v>376.14999999999998</v>
      </c>
      <c r="I309" s="230"/>
      <c r="J309" s="231">
        <f>ROUND(I309*H309,2)</f>
        <v>0</v>
      </c>
      <c r="K309" s="232"/>
      <c r="L309" s="46"/>
      <c r="M309" s="233" t="s">
        <v>1</v>
      </c>
      <c r="N309" s="234" t="s">
        <v>50</v>
      </c>
      <c r="O309" s="93"/>
      <c r="P309" s="235">
        <f>O309*H309</f>
        <v>0</v>
      </c>
      <c r="Q309" s="235">
        <v>0.00017000000000000001</v>
      </c>
      <c r="R309" s="235">
        <f>Q309*H309</f>
        <v>0.063945500000000002</v>
      </c>
      <c r="S309" s="235">
        <v>0</v>
      </c>
      <c r="T309" s="23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7" t="s">
        <v>270</v>
      </c>
      <c r="AT309" s="237" t="s">
        <v>266</v>
      </c>
      <c r="AU309" s="237" t="s">
        <v>96</v>
      </c>
      <c r="AY309" s="18" t="s">
        <v>264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8" t="s">
        <v>93</v>
      </c>
      <c r="BK309" s="238">
        <f>ROUND(I309*H309,2)</f>
        <v>0</v>
      </c>
      <c r="BL309" s="18" t="s">
        <v>270</v>
      </c>
      <c r="BM309" s="237" t="s">
        <v>1727</v>
      </c>
    </row>
    <row r="310" s="13" customFormat="1">
      <c r="A310" s="13"/>
      <c r="B310" s="239"/>
      <c r="C310" s="240"/>
      <c r="D310" s="241" t="s">
        <v>272</v>
      </c>
      <c r="E310" s="242" t="s">
        <v>202</v>
      </c>
      <c r="F310" s="243" t="s">
        <v>1728</v>
      </c>
      <c r="G310" s="240"/>
      <c r="H310" s="244">
        <v>376.14999999999998</v>
      </c>
      <c r="I310" s="245"/>
      <c r="J310" s="240"/>
      <c r="K310" s="240"/>
      <c r="L310" s="246"/>
      <c r="M310" s="247"/>
      <c r="N310" s="248"/>
      <c r="O310" s="248"/>
      <c r="P310" s="248"/>
      <c r="Q310" s="248"/>
      <c r="R310" s="248"/>
      <c r="S310" s="248"/>
      <c r="T310" s="24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0" t="s">
        <v>272</v>
      </c>
      <c r="AU310" s="250" t="s">
        <v>96</v>
      </c>
      <c r="AV310" s="13" t="s">
        <v>96</v>
      </c>
      <c r="AW310" s="13" t="s">
        <v>42</v>
      </c>
      <c r="AX310" s="13" t="s">
        <v>93</v>
      </c>
      <c r="AY310" s="250" t="s">
        <v>264</v>
      </c>
    </row>
    <row r="311" s="2" customFormat="1" ht="16.5" customHeight="1">
      <c r="A311" s="40"/>
      <c r="B311" s="41"/>
      <c r="C311" s="225" t="s">
        <v>740</v>
      </c>
      <c r="D311" s="225" t="s">
        <v>266</v>
      </c>
      <c r="E311" s="226" t="s">
        <v>884</v>
      </c>
      <c r="F311" s="227" t="s">
        <v>885</v>
      </c>
      <c r="G311" s="228" t="s">
        <v>308</v>
      </c>
      <c r="H311" s="229">
        <v>376.14999999999998</v>
      </c>
      <c r="I311" s="230"/>
      <c r="J311" s="231">
        <f>ROUND(I311*H311,2)</f>
        <v>0</v>
      </c>
      <c r="K311" s="232"/>
      <c r="L311" s="46"/>
      <c r="M311" s="233" t="s">
        <v>1</v>
      </c>
      <c r="N311" s="234" t="s">
        <v>50</v>
      </c>
      <c r="O311" s="93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7" t="s">
        <v>270</v>
      </c>
      <c r="AT311" s="237" t="s">
        <v>266</v>
      </c>
      <c r="AU311" s="237" t="s">
        <v>96</v>
      </c>
      <c r="AY311" s="18" t="s">
        <v>264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8" t="s">
        <v>93</v>
      </c>
      <c r="BK311" s="238">
        <f>ROUND(I311*H311,2)</f>
        <v>0</v>
      </c>
      <c r="BL311" s="18" t="s">
        <v>270</v>
      </c>
      <c r="BM311" s="237" t="s">
        <v>1729</v>
      </c>
    </row>
    <row r="312" s="13" customFormat="1">
      <c r="A312" s="13"/>
      <c r="B312" s="239"/>
      <c r="C312" s="240"/>
      <c r="D312" s="241" t="s">
        <v>272</v>
      </c>
      <c r="E312" s="242" t="s">
        <v>1</v>
      </c>
      <c r="F312" s="243" t="s">
        <v>202</v>
      </c>
      <c r="G312" s="240"/>
      <c r="H312" s="244">
        <v>376.14999999999998</v>
      </c>
      <c r="I312" s="245"/>
      <c r="J312" s="240"/>
      <c r="K312" s="240"/>
      <c r="L312" s="246"/>
      <c r="M312" s="247"/>
      <c r="N312" s="248"/>
      <c r="O312" s="248"/>
      <c r="P312" s="248"/>
      <c r="Q312" s="248"/>
      <c r="R312" s="248"/>
      <c r="S312" s="248"/>
      <c r="T312" s="24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0" t="s">
        <v>272</v>
      </c>
      <c r="AU312" s="250" t="s">
        <v>96</v>
      </c>
      <c r="AV312" s="13" t="s">
        <v>96</v>
      </c>
      <c r="AW312" s="13" t="s">
        <v>42</v>
      </c>
      <c r="AX312" s="13" t="s">
        <v>93</v>
      </c>
      <c r="AY312" s="250" t="s">
        <v>264</v>
      </c>
    </row>
    <row r="313" s="2" customFormat="1" ht="16.5" customHeight="1">
      <c r="A313" s="40"/>
      <c r="B313" s="41"/>
      <c r="C313" s="225" t="s">
        <v>744</v>
      </c>
      <c r="D313" s="225" t="s">
        <v>266</v>
      </c>
      <c r="E313" s="226" t="s">
        <v>888</v>
      </c>
      <c r="F313" s="227" t="s">
        <v>889</v>
      </c>
      <c r="G313" s="228" t="s">
        <v>348</v>
      </c>
      <c r="H313" s="229">
        <v>1.3859999999999999</v>
      </c>
      <c r="I313" s="230"/>
      <c r="J313" s="231">
        <f>ROUND(I313*H313,2)</f>
        <v>0</v>
      </c>
      <c r="K313" s="232"/>
      <c r="L313" s="46"/>
      <c r="M313" s="233" t="s">
        <v>1</v>
      </c>
      <c r="N313" s="234" t="s">
        <v>50</v>
      </c>
      <c r="O313" s="93"/>
      <c r="P313" s="235">
        <f>O313*H313</f>
        <v>0</v>
      </c>
      <c r="Q313" s="235">
        <v>0</v>
      </c>
      <c r="R313" s="235">
        <f>Q313*H313</f>
        <v>0</v>
      </c>
      <c r="S313" s="235">
        <v>0</v>
      </c>
      <c r="T313" s="23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7" t="s">
        <v>270</v>
      </c>
      <c r="AT313" s="237" t="s">
        <v>266</v>
      </c>
      <c r="AU313" s="237" t="s">
        <v>96</v>
      </c>
      <c r="AY313" s="18" t="s">
        <v>264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8" t="s">
        <v>93</v>
      </c>
      <c r="BK313" s="238">
        <f>ROUND(I313*H313,2)</f>
        <v>0</v>
      </c>
      <c r="BL313" s="18" t="s">
        <v>270</v>
      </c>
      <c r="BM313" s="237" t="s">
        <v>1730</v>
      </c>
    </row>
    <row r="314" s="13" customFormat="1">
      <c r="A314" s="13"/>
      <c r="B314" s="239"/>
      <c r="C314" s="240"/>
      <c r="D314" s="241" t="s">
        <v>272</v>
      </c>
      <c r="E314" s="242" t="s">
        <v>891</v>
      </c>
      <c r="F314" s="243" t="s">
        <v>1731</v>
      </c>
      <c r="G314" s="240"/>
      <c r="H314" s="244">
        <v>1.3859999999999999</v>
      </c>
      <c r="I314" s="245"/>
      <c r="J314" s="240"/>
      <c r="K314" s="240"/>
      <c r="L314" s="246"/>
      <c r="M314" s="247"/>
      <c r="N314" s="248"/>
      <c r="O314" s="248"/>
      <c r="P314" s="248"/>
      <c r="Q314" s="248"/>
      <c r="R314" s="248"/>
      <c r="S314" s="248"/>
      <c r="T314" s="24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0" t="s">
        <v>272</v>
      </c>
      <c r="AU314" s="250" t="s">
        <v>96</v>
      </c>
      <c r="AV314" s="13" t="s">
        <v>96</v>
      </c>
      <c r="AW314" s="13" t="s">
        <v>42</v>
      </c>
      <c r="AX314" s="13" t="s">
        <v>93</v>
      </c>
      <c r="AY314" s="250" t="s">
        <v>264</v>
      </c>
    </row>
    <row r="315" s="2" customFormat="1" ht="16.5" customHeight="1">
      <c r="A315" s="40"/>
      <c r="B315" s="41"/>
      <c r="C315" s="225" t="s">
        <v>748</v>
      </c>
      <c r="D315" s="225" t="s">
        <v>266</v>
      </c>
      <c r="E315" s="226" t="s">
        <v>894</v>
      </c>
      <c r="F315" s="227" t="s">
        <v>895</v>
      </c>
      <c r="G315" s="228" t="s">
        <v>269</v>
      </c>
      <c r="H315" s="229">
        <v>4.6210000000000004</v>
      </c>
      <c r="I315" s="230"/>
      <c r="J315" s="231">
        <f>ROUND(I315*H315,2)</f>
        <v>0</v>
      </c>
      <c r="K315" s="232"/>
      <c r="L315" s="46"/>
      <c r="M315" s="233" t="s">
        <v>1</v>
      </c>
      <c r="N315" s="234" t="s">
        <v>50</v>
      </c>
      <c r="O315" s="93"/>
      <c r="P315" s="235">
        <f>O315*H315</f>
        <v>0</v>
      </c>
      <c r="Q315" s="235">
        <v>0</v>
      </c>
      <c r="R315" s="235">
        <f>Q315*H315</f>
        <v>0</v>
      </c>
      <c r="S315" s="235">
        <v>0</v>
      </c>
      <c r="T315" s="23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7" t="s">
        <v>270</v>
      </c>
      <c r="AT315" s="237" t="s">
        <v>266</v>
      </c>
      <c r="AU315" s="237" t="s">
        <v>96</v>
      </c>
      <c r="AY315" s="18" t="s">
        <v>264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8" t="s">
        <v>93</v>
      </c>
      <c r="BK315" s="238">
        <f>ROUND(I315*H315,2)</f>
        <v>0</v>
      </c>
      <c r="BL315" s="18" t="s">
        <v>270</v>
      </c>
      <c r="BM315" s="237" t="s">
        <v>1732</v>
      </c>
    </row>
    <row r="316" s="13" customFormat="1">
      <c r="A316" s="13"/>
      <c r="B316" s="239"/>
      <c r="C316" s="240"/>
      <c r="D316" s="241" t="s">
        <v>272</v>
      </c>
      <c r="E316" s="242" t="s">
        <v>1</v>
      </c>
      <c r="F316" s="243" t="s">
        <v>1733</v>
      </c>
      <c r="G316" s="240"/>
      <c r="H316" s="244">
        <v>4.6210000000000004</v>
      </c>
      <c r="I316" s="245"/>
      <c r="J316" s="240"/>
      <c r="K316" s="240"/>
      <c r="L316" s="246"/>
      <c r="M316" s="247"/>
      <c r="N316" s="248"/>
      <c r="O316" s="248"/>
      <c r="P316" s="248"/>
      <c r="Q316" s="248"/>
      <c r="R316" s="248"/>
      <c r="S316" s="248"/>
      <c r="T316" s="24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0" t="s">
        <v>272</v>
      </c>
      <c r="AU316" s="250" t="s">
        <v>96</v>
      </c>
      <c r="AV316" s="13" t="s">
        <v>96</v>
      </c>
      <c r="AW316" s="13" t="s">
        <v>42</v>
      </c>
      <c r="AX316" s="13" t="s">
        <v>93</v>
      </c>
      <c r="AY316" s="250" t="s">
        <v>264</v>
      </c>
    </row>
    <row r="317" s="2" customFormat="1" ht="21.75" customHeight="1">
      <c r="A317" s="40"/>
      <c r="B317" s="41"/>
      <c r="C317" s="225" t="s">
        <v>752</v>
      </c>
      <c r="D317" s="225" t="s">
        <v>266</v>
      </c>
      <c r="E317" s="226" t="s">
        <v>899</v>
      </c>
      <c r="F317" s="227" t="s">
        <v>900</v>
      </c>
      <c r="G317" s="228" t="s">
        <v>269</v>
      </c>
      <c r="H317" s="229">
        <v>34.058</v>
      </c>
      <c r="I317" s="230"/>
      <c r="J317" s="231">
        <f>ROUND(I317*H317,2)</f>
        <v>0</v>
      </c>
      <c r="K317" s="232"/>
      <c r="L317" s="46"/>
      <c r="M317" s="233" t="s">
        <v>1</v>
      </c>
      <c r="N317" s="234" t="s">
        <v>50</v>
      </c>
      <c r="O317" s="93"/>
      <c r="P317" s="235">
        <f>O317*H317</f>
        <v>0</v>
      </c>
      <c r="Q317" s="235">
        <v>0</v>
      </c>
      <c r="R317" s="235">
        <f>Q317*H317</f>
        <v>0</v>
      </c>
      <c r="S317" s="235">
        <v>0</v>
      </c>
      <c r="T317" s="23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7" t="s">
        <v>270</v>
      </c>
      <c r="AT317" s="237" t="s">
        <v>266</v>
      </c>
      <c r="AU317" s="237" t="s">
        <v>96</v>
      </c>
      <c r="AY317" s="18" t="s">
        <v>264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8" t="s">
        <v>93</v>
      </c>
      <c r="BK317" s="238">
        <f>ROUND(I317*H317,2)</f>
        <v>0</v>
      </c>
      <c r="BL317" s="18" t="s">
        <v>270</v>
      </c>
      <c r="BM317" s="237" t="s">
        <v>1734</v>
      </c>
    </row>
    <row r="318" s="13" customFormat="1">
      <c r="A318" s="13"/>
      <c r="B318" s="239"/>
      <c r="C318" s="240"/>
      <c r="D318" s="241" t="s">
        <v>272</v>
      </c>
      <c r="E318" s="242" t="s">
        <v>1</v>
      </c>
      <c r="F318" s="243" t="s">
        <v>1735</v>
      </c>
      <c r="G318" s="240"/>
      <c r="H318" s="244">
        <v>34.058</v>
      </c>
      <c r="I318" s="245"/>
      <c r="J318" s="240"/>
      <c r="K318" s="240"/>
      <c r="L318" s="246"/>
      <c r="M318" s="247"/>
      <c r="N318" s="248"/>
      <c r="O318" s="248"/>
      <c r="P318" s="248"/>
      <c r="Q318" s="248"/>
      <c r="R318" s="248"/>
      <c r="S318" s="248"/>
      <c r="T318" s="24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0" t="s">
        <v>272</v>
      </c>
      <c r="AU318" s="250" t="s">
        <v>96</v>
      </c>
      <c r="AV318" s="13" t="s">
        <v>96</v>
      </c>
      <c r="AW318" s="13" t="s">
        <v>42</v>
      </c>
      <c r="AX318" s="13" t="s">
        <v>93</v>
      </c>
      <c r="AY318" s="250" t="s">
        <v>264</v>
      </c>
    </row>
    <row r="319" s="2" customFormat="1" ht="21.75" customHeight="1">
      <c r="A319" s="40"/>
      <c r="B319" s="41"/>
      <c r="C319" s="225" t="s">
        <v>756</v>
      </c>
      <c r="D319" s="225" t="s">
        <v>266</v>
      </c>
      <c r="E319" s="226" t="s">
        <v>908</v>
      </c>
      <c r="F319" s="227" t="s">
        <v>909</v>
      </c>
      <c r="G319" s="228" t="s">
        <v>308</v>
      </c>
      <c r="H319" s="229">
        <v>1.8</v>
      </c>
      <c r="I319" s="230"/>
      <c r="J319" s="231">
        <f>ROUND(I319*H319,2)</f>
        <v>0</v>
      </c>
      <c r="K319" s="232"/>
      <c r="L319" s="46"/>
      <c r="M319" s="233" t="s">
        <v>1</v>
      </c>
      <c r="N319" s="234" t="s">
        <v>50</v>
      </c>
      <c r="O319" s="93"/>
      <c r="P319" s="235">
        <f>O319*H319</f>
        <v>0</v>
      </c>
      <c r="Q319" s="235">
        <v>0</v>
      </c>
      <c r="R319" s="235">
        <f>Q319*H319</f>
        <v>0</v>
      </c>
      <c r="S319" s="235">
        <v>0</v>
      </c>
      <c r="T319" s="23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7" t="s">
        <v>270</v>
      </c>
      <c r="AT319" s="237" t="s">
        <v>266</v>
      </c>
      <c r="AU319" s="237" t="s">
        <v>96</v>
      </c>
      <c r="AY319" s="18" t="s">
        <v>264</v>
      </c>
      <c r="BE319" s="238">
        <f>IF(N319="základní",J319,0)</f>
        <v>0</v>
      </c>
      <c r="BF319" s="238">
        <f>IF(N319="snížená",J319,0)</f>
        <v>0</v>
      </c>
      <c r="BG319" s="238">
        <f>IF(N319="zákl. přenesená",J319,0)</f>
        <v>0</v>
      </c>
      <c r="BH319" s="238">
        <f>IF(N319="sníž. přenesená",J319,0)</f>
        <v>0</v>
      </c>
      <c r="BI319" s="238">
        <f>IF(N319="nulová",J319,0)</f>
        <v>0</v>
      </c>
      <c r="BJ319" s="18" t="s">
        <v>93</v>
      </c>
      <c r="BK319" s="238">
        <f>ROUND(I319*H319,2)</f>
        <v>0</v>
      </c>
      <c r="BL319" s="18" t="s">
        <v>270</v>
      </c>
      <c r="BM319" s="237" t="s">
        <v>1736</v>
      </c>
    </row>
    <row r="320" s="13" customFormat="1">
      <c r="A320" s="13"/>
      <c r="B320" s="239"/>
      <c r="C320" s="240"/>
      <c r="D320" s="241" t="s">
        <v>272</v>
      </c>
      <c r="E320" s="242" t="s">
        <v>1</v>
      </c>
      <c r="F320" s="243" t="s">
        <v>165</v>
      </c>
      <c r="G320" s="240"/>
      <c r="H320" s="244">
        <v>1.8</v>
      </c>
      <c r="I320" s="245"/>
      <c r="J320" s="240"/>
      <c r="K320" s="240"/>
      <c r="L320" s="246"/>
      <c r="M320" s="247"/>
      <c r="N320" s="248"/>
      <c r="O320" s="248"/>
      <c r="P320" s="248"/>
      <c r="Q320" s="248"/>
      <c r="R320" s="248"/>
      <c r="S320" s="248"/>
      <c r="T320" s="24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0" t="s">
        <v>272</v>
      </c>
      <c r="AU320" s="250" t="s">
        <v>96</v>
      </c>
      <c r="AV320" s="13" t="s">
        <v>96</v>
      </c>
      <c r="AW320" s="13" t="s">
        <v>42</v>
      </c>
      <c r="AX320" s="13" t="s">
        <v>93</v>
      </c>
      <c r="AY320" s="250" t="s">
        <v>264</v>
      </c>
    </row>
    <row r="321" s="12" customFormat="1" ht="20.88" customHeight="1">
      <c r="A321" s="12"/>
      <c r="B321" s="209"/>
      <c r="C321" s="210"/>
      <c r="D321" s="211" t="s">
        <v>84</v>
      </c>
      <c r="E321" s="223" t="s">
        <v>915</v>
      </c>
      <c r="F321" s="223" t="s">
        <v>916</v>
      </c>
      <c r="G321" s="210"/>
      <c r="H321" s="210"/>
      <c r="I321" s="213"/>
      <c r="J321" s="224">
        <f>BK321</f>
        <v>0</v>
      </c>
      <c r="K321" s="210"/>
      <c r="L321" s="215"/>
      <c r="M321" s="216"/>
      <c r="N321" s="217"/>
      <c r="O321" s="217"/>
      <c r="P321" s="218">
        <f>SUM(P322:P331)</f>
        <v>0</v>
      </c>
      <c r="Q321" s="217"/>
      <c r="R321" s="218">
        <f>SUM(R322:R331)</f>
        <v>0</v>
      </c>
      <c r="S321" s="217"/>
      <c r="T321" s="219">
        <f>SUM(T322:T331)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0" t="s">
        <v>93</v>
      </c>
      <c r="AT321" s="221" t="s">
        <v>84</v>
      </c>
      <c r="AU321" s="221" t="s">
        <v>96</v>
      </c>
      <c r="AY321" s="220" t="s">
        <v>264</v>
      </c>
      <c r="BK321" s="222">
        <f>SUM(BK322:BK331)</f>
        <v>0</v>
      </c>
    </row>
    <row r="322" s="2" customFormat="1" ht="21.75" customHeight="1">
      <c r="A322" s="40"/>
      <c r="B322" s="41"/>
      <c r="C322" s="225" t="s">
        <v>760</v>
      </c>
      <c r="D322" s="225" t="s">
        <v>266</v>
      </c>
      <c r="E322" s="226" t="s">
        <v>918</v>
      </c>
      <c r="F322" s="227" t="s">
        <v>919</v>
      </c>
      <c r="G322" s="228" t="s">
        <v>584</v>
      </c>
      <c r="H322" s="229">
        <v>1</v>
      </c>
      <c r="I322" s="230"/>
      <c r="J322" s="231">
        <f>ROUND(I322*H322,2)</f>
        <v>0</v>
      </c>
      <c r="K322" s="232"/>
      <c r="L322" s="46"/>
      <c r="M322" s="233" t="s">
        <v>1</v>
      </c>
      <c r="N322" s="234" t="s">
        <v>50</v>
      </c>
      <c r="O322" s="93"/>
      <c r="P322" s="235">
        <f>O322*H322</f>
        <v>0</v>
      </c>
      <c r="Q322" s="235">
        <v>0</v>
      </c>
      <c r="R322" s="235">
        <f>Q322*H322</f>
        <v>0</v>
      </c>
      <c r="S322" s="235">
        <v>0</v>
      </c>
      <c r="T322" s="23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7" t="s">
        <v>270</v>
      </c>
      <c r="AT322" s="237" t="s">
        <v>266</v>
      </c>
      <c r="AU322" s="237" t="s">
        <v>282</v>
      </c>
      <c r="AY322" s="18" t="s">
        <v>264</v>
      </c>
      <c r="BE322" s="238">
        <f>IF(N322="základní",J322,0)</f>
        <v>0</v>
      </c>
      <c r="BF322" s="238">
        <f>IF(N322="snížená",J322,0)</f>
        <v>0</v>
      </c>
      <c r="BG322" s="238">
        <f>IF(N322="zákl. přenesená",J322,0)</f>
        <v>0</v>
      </c>
      <c r="BH322" s="238">
        <f>IF(N322="sníž. přenesená",J322,0)</f>
        <v>0</v>
      </c>
      <c r="BI322" s="238">
        <f>IF(N322="nulová",J322,0)</f>
        <v>0</v>
      </c>
      <c r="BJ322" s="18" t="s">
        <v>93</v>
      </c>
      <c r="BK322" s="238">
        <f>ROUND(I322*H322,2)</f>
        <v>0</v>
      </c>
      <c r="BL322" s="18" t="s">
        <v>270</v>
      </c>
      <c r="BM322" s="237" t="s">
        <v>1737</v>
      </c>
    </row>
    <row r="323" s="2" customFormat="1" ht="24.15" customHeight="1">
      <c r="A323" s="40"/>
      <c r="B323" s="41"/>
      <c r="C323" s="225" t="s">
        <v>764</v>
      </c>
      <c r="D323" s="225" t="s">
        <v>266</v>
      </c>
      <c r="E323" s="226" t="s">
        <v>922</v>
      </c>
      <c r="F323" s="227" t="s">
        <v>923</v>
      </c>
      <c r="G323" s="228" t="s">
        <v>584</v>
      </c>
      <c r="H323" s="229">
        <v>1</v>
      </c>
      <c r="I323" s="230"/>
      <c r="J323" s="231">
        <f>ROUND(I323*H323,2)</f>
        <v>0</v>
      </c>
      <c r="K323" s="232"/>
      <c r="L323" s="46"/>
      <c r="M323" s="233" t="s">
        <v>1</v>
      </c>
      <c r="N323" s="234" t="s">
        <v>50</v>
      </c>
      <c r="O323" s="93"/>
      <c r="P323" s="235">
        <f>O323*H323</f>
        <v>0</v>
      </c>
      <c r="Q323" s="235">
        <v>0</v>
      </c>
      <c r="R323" s="235">
        <f>Q323*H323</f>
        <v>0</v>
      </c>
      <c r="S323" s="235">
        <v>0</v>
      </c>
      <c r="T323" s="23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7" t="s">
        <v>270</v>
      </c>
      <c r="AT323" s="237" t="s">
        <v>266</v>
      </c>
      <c r="AU323" s="237" t="s">
        <v>282</v>
      </c>
      <c r="AY323" s="18" t="s">
        <v>264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8" t="s">
        <v>93</v>
      </c>
      <c r="BK323" s="238">
        <f>ROUND(I323*H323,2)</f>
        <v>0</v>
      </c>
      <c r="BL323" s="18" t="s">
        <v>270</v>
      </c>
      <c r="BM323" s="237" t="s">
        <v>1738</v>
      </c>
    </row>
    <row r="324" s="2" customFormat="1" ht="24.15" customHeight="1">
      <c r="A324" s="40"/>
      <c r="B324" s="41"/>
      <c r="C324" s="225" t="s">
        <v>768</v>
      </c>
      <c r="D324" s="225" t="s">
        <v>266</v>
      </c>
      <c r="E324" s="226" t="s">
        <v>926</v>
      </c>
      <c r="F324" s="227" t="s">
        <v>927</v>
      </c>
      <c r="G324" s="228" t="s">
        <v>584</v>
      </c>
      <c r="H324" s="229">
        <v>1</v>
      </c>
      <c r="I324" s="230"/>
      <c r="J324" s="231">
        <f>ROUND(I324*H324,2)</f>
        <v>0</v>
      </c>
      <c r="K324" s="232"/>
      <c r="L324" s="46"/>
      <c r="M324" s="233" t="s">
        <v>1</v>
      </c>
      <c r="N324" s="234" t="s">
        <v>50</v>
      </c>
      <c r="O324" s="93"/>
      <c r="P324" s="235">
        <f>O324*H324</f>
        <v>0</v>
      </c>
      <c r="Q324" s="235">
        <v>0</v>
      </c>
      <c r="R324" s="235">
        <f>Q324*H324</f>
        <v>0</v>
      </c>
      <c r="S324" s="235">
        <v>0</v>
      </c>
      <c r="T324" s="23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7" t="s">
        <v>270</v>
      </c>
      <c r="AT324" s="237" t="s">
        <v>266</v>
      </c>
      <c r="AU324" s="237" t="s">
        <v>282</v>
      </c>
      <c r="AY324" s="18" t="s">
        <v>264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8" t="s">
        <v>93</v>
      </c>
      <c r="BK324" s="238">
        <f>ROUND(I324*H324,2)</f>
        <v>0</v>
      </c>
      <c r="BL324" s="18" t="s">
        <v>270</v>
      </c>
      <c r="BM324" s="237" t="s">
        <v>1739</v>
      </c>
    </row>
    <row r="325" s="2" customFormat="1" ht="24.15" customHeight="1">
      <c r="A325" s="40"/>
      <c r="B325" s="41"/>
      <c r="C325" s="225" t="s">
        <v>772</v>
      </c>
      <c r="D325" s="225" t="s">
        <v>266</v>
      </c>
      <c r="E325" s="226" t="s">
        <v>930</v>
      </c>
      <c r="F325" s="227" t="s">
        <v>931</v>
      </c>
      <c r="G325" s="228" t="s">
        <v>584</v>
      </c>
      <c r="H325" s="229">
        <v>1</v>
      </c>
      <c r="I325" s="230"/>
      <c r="J325" s="231">
        <f>ROUND(I325*H325,2)</f>
        <v>0</v>
      </c>
      <c r="K325" s="232"/>
      <c r="L325" s="46"/>
      <c r="M325" s="233" t="s">
        <v>1</v>
      </c>
      <c r="N325" s="234" t="s">
        <v>50</v>
      </c>
      <c r="O325" s="93"/>
      <c r="P325" s="235">
        <f>O325*H325</f>
        <v>0</v>
      </c>
      <c r="Q325" s="235">
        <v>0</v>
      </c>
      <c r="R325" s="235">
        <f>Q325*H325</f>
        <v>0</v>
      </c>
      <c r="S325" s="235">
        <v>0</v>
      </c>
      <c r="T325" s="23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7" t="s">
        <v>270</v>
      </c>
      <c r="AT325" s="237" t="s">
        <v>266</v>
      </c>
      <c r="AU325" s="237" t="s">
        <v>282</v>
      </c>
      <c r="AY325" s="18" t="s">
        <v>264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8" t="s">
        <v>93</v>
      </c>
      <c r="BK325" s="238">
        <f>ROUND(I325*H325,2)</f>
        <v>0</v>
      </c>
      <c r="BL325" s="18" t="s">
        <v>270</v>
      </c>
      <c r="BM325" s="237" t="s">
        <v>1740</v>
      </c>
    </row>
    <row r="326" s="2" customFormat="1" ht="24.15" customHeight="1">
      <c r="A326" s="40"/>
      <c r="B326" s="41"/>
      <c r="C326" s="225" t="s">
        <v>776</v>
      </c>
      <c r="D326" s="225" t="s">
        <v>266</v>
      </c>
      <c r="E326" s="226" t="s">
        <v>934</v>
      </c>
      <c r="F326" s="227" t="s">
        <v>935</v>
      </c>
      <c r="G326" s="228" t="s">
        <v>584</v>
      </c>
      <c r="H326" s="229">
        <v>1</v>
      </c>
      <c r="I326" s="230"/>
      <c r="J326" s="231">
        <f>ROUND(I326*H326,2)</f>
        <v>0</v>
      </c>
      <c r="K326" s="232"/>
      <c r="L326" s="46"/>
      <c r="M326" s="233" t="s">
        <v>1</v>
      </c>
      <c r="N326" s="234" t="s">
        <v>50</v>
      </c>
      <c r="O326" s="93"/>
      <c r="P326" s="235">
        <f>O326*H326</f>
        <v>0</v>
      </c>
      <c r="Q326" s="235">
        <v>0</v>
      </c>
      <c r="R326" s="235">
        <f>Q326*H326</f>
        <v>0</v>
      </c>
      <c r="S326" s="235">
        <v>0</v>
      </c>
      <c r="T326" s="23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7" t="s">
        <v>270</v>
      </c>
      <c r="AT326" s="237" t="s">
        <v>266</v>
      </c>
      <c r="AU326" s="237" t="s">
        <v>282</v>
      </c>
      <c r="AY326" s="18" t="s">
        <v>264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8" t="s">
        <v>93</v>
      </c>
      <c r="BK326" s="238">
        <f>ROUND(I326*H326,2)</f>
        <v>0</v>
      </c>
      <c r="BL326" s="18" t="s">
        <v>270</v>
      </c>
      <c r="BM326" s="237" t="s">
        <v>1741</v>
      </c>
    </row>
    <row r="327" s="2" customFormat="1" ht="24.15" customHeight="1">
      <c r="A327" s="40"/>
      <c r="B327" s="41"/>
      <c r="C327" s="225" t="s">
        <v>780</v>
      </c>
      <c r="D327" s="225" t="s">
        <v>266</v>
      </c>
      <c r="E327" s="226" t="s">
        <v>938</v>
      </c>
      <c r="F327" s="227" t="s">
        <v>939</v>
      </c>
      <c r="G327" s="228" t="s">
        <v>584</v>
      </c>
      <c r="H327" s="229">
        <v>7.4119999999999999</v>
      </c>
      <c r="I327" s="230"/>
      <c r="J327" s="231">
        <f>ROUND(I327*H327,2)</f>
        <v>0</v>
      </c>
      <c r="K327" s="232"/>
      <c r="L327" s="46"/>
      <c r="M327" s="233" t="s">
        <v>1</v>
      </c>
      <c r="N327" s="234" t="s">
        <v>50</v>
      </c>
      <c r="O327" s="93"/>
      <c r="P327" s="235">
        <f>O327*H327</f>
        <v>0</v>
      </c>
      <c r="Q327" s="235">
        <v>0</v>
      </c>
      <c r="R327" s="235">
        <f>Q327*H327</f>
        <v>0</v>
      </c>
      <c r="S327" s="235">
        <v>0</v>
      </c>
      <c r="T327" s="23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7" t="s">
        <v>270</v>
      </c>
      <c r="AT327" s="237" t="s">
        <v>266</v>
      </c>
      <c r="AU327" s="237" t="s">
        <v>282</v>
      </c>
      <c r="AY327" s="18" t="s">
        <v>264</v>
      </c>
      <c r="BE327" s="238">
        <f>IF(N327="základní",J327,0)</f>
        <v>0</v>
      </c>
      <c r="BF327" s="238">
        <f>IF(N327="snížená",J327,0)</f>
        <v>0</v>
      </c>
      <c r="BG327" s="238">
        <f>IF(N327="zákl. přenesená",J327,0)</f>
        <v>0</v>
      </c>
      <c r="BH327" s="238">
        <f>IF(N327="sníž. přenesená",J327,0)</f>
        <v>0</v>
      </c>
      <c r="BI327" s="238">
        <f>IF(N327="nulová",J327,0)</f>
        <v>0</v>
      </c>
      <c r="BJ327" s="18" t="s">
        <v>93</v>
      </c>
      <c r="BK327" s="238">
        <f>ROUND(I327*H327,2)</f>
        <v>0</v>
      </c>
      <c r="BL327" s="18" t="s">
        <v>270</v>
      </c>
      <c r="BM327" s="237" t="s">
        <v>1742</v>
      </c>
    </row>
    <row r="328" s="13" customFormat="1">
      <c r="A328" s="13"/>
      <c r="B328" s="239"/>
      <c r="C328" s="240"/>
      <c r="D328" s="241" t="s">
        <v>272</v>
      </c>
      <c r="E328" s="242" t="s">
        <v>1</v>
      </c>
      <c r="F328" s="243" t="s">
        <v>1204</v>
      </c>
      <c r="G328" s="240"/>
      <c r="H328" s="244">
        <v>7.4119999999999999</v>
      </c>
      <c r="I328" s="245"/>
      <c r="J328" s="240"/>
      <c r="K328" s="240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272</v>
      </c>
      <c r="AU328" s="250" t="s">
        <v>282</v>
      </c>
      <c r="AV328" s="13" t="s">
        <v>96</v>
      </c>
      <c r="AW328" s="13" t="s">
        <v>42</v>
      </c>
      <c r="AX328" s="13" t="s">
        <v>93</v>
      </c>
      <c r="AY328" s="250" t="s">
        <v>264</v>
      </c>
    </row>
    <row r="329" s="2" customFormat="1" ht="24.15" customHeight="1">
      <c r="A329" s="40"/>
      <c r="B329" s="41"/>
      <c r="C329" s="225" t="s">
        <v>784</v>
      </c>
      <c r="D329" s="225" t="s">
        <v>266</v>
      </c>
      <c r="E329" s="226" t="s">
        <v>943</v>
      </c>
      <c r="F329" s="227" t="s">
        <v>944</v>
      </c>
      <c r="G329" s="228" t="s">
        <v>584</v>
      </c>
      <c r="H329" s="229">
        <v>1</v>
      </c>
      <c r="I329" s="230"/>
      <c r="J329" s="231">
        <f>ROUND(I329*H329,2)</f>
        <v>0</v>
      </c>
      <c r="K329" s="232"/>
      <c r="L329" s="46"/>
      <c r="M329" s="233" t="s">
        <v>1</v>
      </c>
      <c r="N329" s="234" t="s">
        <v>50</v>
      </c>
      <c r="O329" s="93"/>
      <c r="P329" s="235">
        <f>O329*H329</f>
        <v>0</v>
      </c>
      <c r="Q329" s="235">
        <v>0</v>
      </c>
      <c r="R329" s="235">
        <f>Q329*H329</f>
        <v>0</v>
      </c>
      <c r="S329" s="235">
        <v>0</v>
      </c>
      <c r="T329" s="23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37" t="s">
        <v>270</v>
      </c>
      <c r="AT329" s="237" t="s">
        <v>266</v>
      </c>
      <c r="AU329" s="237" t="s">
        <v>282</v>
      </c>
      <c r="AY329" s="18" t="s">
        <v>264</v>
      </c>
      <c r="BE329" s="238">
        <f>IF(N329="základní",J329,0)</f>
        <v>0</v>
      </c>
      <c r="BF329" s="238">
        <f>IF(N329="snížená",J329,0)</f>
        <v>0</v>
      </c>
      <c r="BG329" s="238">
        <f>IF(N329="zákl. přenesená",J329,0)</f>
        <v>0</v>
      </c>
      <c r="BH329" s="238">
        <f>IF(N329="sníž. přenesená",J329,0)</f>
        <v>0</v>
      </c>
      <c r="BI329" s="238">
        <f>IF(N329="nulová",J329,0)</f>
        <v>0</v>
      </c>
      <c r="BJ329" s="18" t="s">
        <v>93</v>
      </c>
      <c r="BK329" s="238">
        <f>ROUND(I329*H329,2)</f>
        <v>0</v>
      </c>
      <c r="BL329" s="18" t="s">
        <v>270</v>
      </c>
      <c r="BM329" s="237" t="s">
        <v>1743</v>
      </c>
    </row>
    <row r="330" s="13" customFormat="1">
      <c r="A330" s="13"/>
      <c r="B330" s="239"/>
      <c r="C330" s="240"/>
      <c r="D330" s="241" t="s">
        <v>272</v>
      </c>
      <c r="E330" s="242" t="s">
        <v>1</v>
      </c>
      <c r="F330" s="243" t="s">
        <v>1528</v>
      </c>
      <c r="G330" s="240"/>
      <c r="H330" s="244">
        <v>1</v>
      </c>
      <c r="I330" s="245"/>
      <c r="J330" s="240"/>
      <c r="K330" s="240"/>
      <c r="L330" s="246"/>
      <c r="M330" s="247"/>
      <c r="N330" s="248"/>
      <c r="O330" s="248"/>
      <c r="P330" s="248"/>
      <c r="Q330" s="248"/>
      <c r="R330" s="248"/>
      <c r="S330" s="248"/>
      <c r="T330" s="24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0" t="s">
        <v>272</v>
      </c>
      <c r="AU330" s="250" t="s">
        <v>282</v>
      </c>
      <c r="AV330" s="13" t="s">
        <v>96</v>
      </c>
      <c r="AW330" s="13" t="s">
        <v>42</v>
      </c>
      <c r="AX330" s="13" t="s">
        <v>93</v>
      </c>
      <c r="AY330" s="250" t="s">
        <v>264</v>
      </c>
    </row>
    <row r="331" s="2" customFormat="1" ht="24.15" customHeight="1">
      <c r="A331" s="40"/>
      <c r="B331" s="41"/>
      <c r="C331" s="225" t="s">
        <v>788</v>
      </c>
      <c r="D331" s="225" t="s">
        <v>266</v>
      </c>
      <c r="E331" s="226" t="s">
        <v>948</v>
      </c>
      <c r="F331" s="227" t="s">
        <v>949</v>
      </c>
      <c r="G331" s="228" t="s">
        <v>584</v>
      </c>
      <c r="H331" s="229">
        <v>1</v>
      </c>
      <c r="I331" s="230"/>
      <c r="J331" s="231">
        <f>ROUND(I331*H331,2)</f>
        <v>0</v>
      </c>
      <c r="K331" s="232"/>
      <c r="L331" s="46"/>
      <c r="M331" s="233" t="s">
        <v>1</v>
      </c>
      <c r="N331" s="234" t="s">
        <v>50</v>
      </c>
      <c r="O331" s="93"/>
      <c r="P331" s="235">
        <f>O331*H331</f>
        <v>0</v>
      </c>
      <c r="Q331" s="235">
        <v>0</v>
      </c>
      <c r="R331" s="235">
        <f>Q331*H331</f>
        <v>0</v>
      </c>
      <c r="S331" s="235">
        <v>0</v>
      </c>
      <c r="T331" s="23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7" t="s">
        <v>270</v>
      </c>
      <c r="AT331" s="237" t="s">
        <v>266</v>
      </c>
      <c r="AU331" s="237" t="s">
        <v>282</v>
      </c>
      <c r="AY331" s="18" t="s">
        <v>264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8" t="s">
        <v>93</v>
      </c>
      <c r="BK331" s="238">
        <f>ROUND(I331*H331,2)</f>
        <v>0</v>
      </c>
      <c r="BL331" s="18" t="s">
        <v>270</v>
      </c>
      <c r="BM331" s="237" t="s">
        <v>1744</v>
      </c>
    </row>
    <row r="332" s="12" customFormat="1" ht="22.8" customHeight="1">
      <c r="A332" s="12"/>
      <c r="B332" s="209"/>
      <c r="C332" s="210"/>
      <c r="D332" s="211" t="s">
        <v>84</v>
      </c>
      <c r="E332" s="223" t="s">
        <v>951</v>
      </c>
      <c r="F332" s="223" t="s">
        <v>952</v>
      </c>
      <c r="G332" s="210"/>
      <c r="H332" s="210"/>
      <c r="I332" s="213"/>
      <c r="J332" s="224">
        <f>BK332</f>
        <v>0</v>
      </c>
      <c r="K332" s="210"/>
      <c r="L332" s="215"/>
      <c r="M332" s="216"/>
      <c r="N332" s="217"/>
      <c r="O332" s="217"/>
      <c r="P332" s="218">
        <f>SUM(P333:P341)</f>
        <v>0</v>
      </c>
      <c r="Q332" s="217"/>
      <c r="R332" s="218">
        <f>SUM(R333:R341)</f>
        <v>0</v>
      </c>
      <c r="S332" s="217"/>
      <c r="T332" s="219">
        <f>SUM(T333:T341)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0" t="s">
        <v>93</v>
      </c>
      <c r="AT332" s="221" t="s">
        <v>84</v>
      </c>
      <c r="AU332" s="221" t="s">
        <v>93</v>
      </c>
      <c r="AY332" s="220" t="s">
        <v>264</v>
      </c>
      <c r="BK332" s="222">
        <f>SUM(BK333:BK341)</f>
        <v>0</v>
      </c>
    </row>
    <row r="333" s="2" customFormat="1" ht="21.75" customHeight="1">
      <c r="A333" s="40"/>
      <c r="B333" s="41"/>
      <c r="C333" s="225" t="s">
        <v>792</v>
      </c>
      <c r="D333" s="225" t="s">
        <v>266</v>
      </c>
      <c r="E333" s="226" t="s">
        <v>954</v>
      </c>
      <c r="F333" s="227" t="s">
        <v>955</v>
      </c>
      <c r="G333" s="228" t="s">
        <v>426</v>
      </c>
      <c r="H333" s="229">
        <v>287.74599999999998</v>
      </c>
      <c r="I333" s="230"/>
      <c r="J333" s="231">
        <f>ROUND(I333*H333,2)</f>
        <v>0</v>
      </c>
      <c r="K333" s="232"/>
      <c r="L333" s="46"/>
      <c r="M333" s="233" t="s">
        <v>1</v>
      </c>
      <c r="N333" s="234" t="s">
        <v>50</v>
      </c>
      <c r="O333" s="93"/>
      <c r="P333" s="235">
        <f>O333*H333</f>
        <v>0</v>
      </c>
      <c r="Q333" s="235">
        <v>0</v>
      </c>
      <c r="R333" s="235">
        <f>Q333*H333</f>
        <v>0</v>
      </c>
      <c r="S333" s="235">
        <v>0</v>
      </c>
      <c r="T333" s="23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7" t="s">
        <v>270</v>
      </c>
      <c r="AT333" s="237" t="s">
        <v>266</v>
      </c>
      <c r="AU333" s="237" t="s">
        <v>96</v>
      </c>
      <c r="AY333" s="18" t="s">
        <v>264</v>
      </c>
      <c r="BE333" s="238">
        <f>IF(N333="základní",J333,0)</f>
        <v>0</v>
      </c>
      <c r="BF333" s="238">
        <f>IF(N333="snížená",J333,0)</f>
        <v>0</v>
      </c>
      <c r="BG333" s="238">
        <f>IF(N333="zákl. přenesená",J333,0)</f>
        <v>0</v>
      </c>
      <c r="BH333" s="238">
        <f>IF(N333="sníž. přenesená",J333,0)</f>
        <v>0</v>
      </c>
      <c r="BI333" s="238">
        <f>IF(N333="nulová",J333,0)</f>
        <v>0</v>
      </c>
      <c r="BJ333" s="18" t="s">
        <v>93</v>
      </c>
      <c r="BK333" s="238">
        <f>ROUND(I333*H333,2)</f>
        <v>0</v>
      </c>
      <c r="BL333" s="18" t="s">
        <v>270</v>
      </c>
      <c r="BM333" s="237" t="s">
        <v>1745</v>
      </c>
    </row>
    <row r="334" s="13" customFormat="1">
      <c r="A334" s="13"/>
      <c r="B334" s="239"/>
      <c r="C334" s="240"/>
      <c r="D334" s="241" t="s">
        <v>272</v>
      </c>
      <c r="E334" s="242" t="s">
        <v>208</v>
      </c>
      <c r="F334" s="243" t="s">
        <v>957</v>
      </c>
      <c r="G334" s="240"/>
      <c r="H334" s="244">
        <v>287.74599999999998</v>
      </c>
      <c r="I334" s="245"/>
      <c r="J334" s="240"/>
      <c r="K334" s="240"/>
      <c r="L334" s="246"/>
      <c r="M334" s="247"/>
      <c r="N334" s="248"/>
      <c r="O334" s="248"/>
      <c r="P334" s="248"/>
      <c r="Q334" s="248"/>
      <c r="R334" s="248"/>
      <c r="S334" s="248"/>
      <c r="T334" s="24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0" t="s">
        <v>272</v>
      </c>
      <c r="AU334" s="250" t="s">
        <v>96</v>
      </c>
      <c r="AV334" s="13" t="s">
        <v>96</v>
      </c>
      <c r="AW334" s="13" t="s">
        <v>42</v>
      </c>
      <c r="AX334" s="13" t="s">
        <v>93</v>
      </c>
      <c r="AY334" s="250" t="s">
        <v>264</v>
      </c>
    </row>
    <row r="335" s="2" customFormat="1" ht="24.15" customHeight="1">
      <c r="A335" s="40"/>
      <c r="B335" s="41"/>
      <c r="C335" s="225" t="s">
        <v>796</v>
      </c>
      <c r="D335" s="225" t="s">
        <v>266</v>
      </c>
      <c r="E335" s="226" t="s">
        <v>959</v>
      </c>
      <c r="F335" s="227" t="s">
        <v>960</v>
      </c>
      <c r="G335" s="228" t="s">
        <v>426</v>
      </c>
      <c r="H335" s="229">
        <v>3740.6979999999999</v>
      </c>
      <c r="I335" s="230"/>
      <c r="J335" s="231">
        <f>ROUND(I335*H335,2)</f>
        <v>0</v>
      </c>
      <c r="K335" s="232"/>
      <c r="L335" s="46"/>
      <c r="M335" s="233" t="s">
        <v>1</v>
      </c>
      <c r="N335" s="234" t="s">
        <v>50</v>
      </c>
      <c r="O335" s="93"/>
      <c r="P335" s="235">
        <f>O335*H335</f>
        <v>0</v>
      </c>
      <c r="Q335" s="235">
        <v>0</v>
      </c>
      <c r="R335" s="235">
        <f>Q335*H335</f>
        <v>0</v>
      </c>
      <c r="S335" s="235">
        <v>0</v>
      </c>
      <c r="T335" s="23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7" t="s">
        <v>270</v>
      </c>
      <c r="AT335" s="237" t="s">
        <v>266</v>
      </c>
      <c r="AU335" s="237" t="s">
        <v>96</v>
      </c>
      <c r="AY335" s="18" t="s">
        <v>264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8" t="s">
        <v>93</v>
      </c>
      <c r="BK335" s="238">
        <f>ROUND(I335*H335,2)</f>
        <v>0</v>
      </c>
      <c r="BL335" s="18" t="s">
        <v>270</v>
      </c>
      <c r="BM335" s="237" t="s">
        <v>1746</v>
      </c>
    </row>
    <row r="336" s="16" customFormat="1">
      <c r="A336" s="16"/>
      <c r="B336" s="273"/>
      <c r="C336" s="274"/>
      <c r="D336" s="241" t="s">
        <v>272</v>
      </c>
      <c r="E336" s="275" t="s">
        <v>1</v>
      </c>
      <c r="F336" s="276" t="s">
        <v>391</v>
      </c>
      <c r="G336" s="274"/>
      <c r="H336" s="275" t="s">
        <v>1</v>
      </c>
      <c r="I336" s="277"/>
      <c r="J336" s="274"/>
      <c r="K336" s="274"/>
      <c r="L336" s="278"/>
      <c r="M336" s="279"/>
      <c r="N336" s="280"/>
      <c r="O336" s="280"/>
      <c r="P336" s="280"/>
      <c r="Q336" s="280"/>
      <c r="R336" s="280"/>
      <c r="S336" s="280"/>
      <c r="T336" s="281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T336" s="282" t="s">
        <v>272</v>
      </c>
      <c r="AU336" s="282" t="s">
        <v>96</v>
      </c>
      <c r="AV336" s="16" t="s">
        <v>93</v>
      </c>
      <c r="AW336" s="16" t="s">
        <v>42</v>
      </c>
      <c r="AX336" s="16" t="s">
        <v>85</v>
      </c>
      <c r="AY336" s="282" t="s">
        <v>264</v>
      </c>
    </row>
    <row r="337" s="13" customFormat="1">
      <c r="A337" s="13"/>
      <c r="B337" s="239"/>
      <c r="C337" s="240"/>
      <c r="D337" s="241" t="s">
        <v>272</v>
      </c>
      <c r="E337" s="242" t="s">
        <v>1</v>
      </c>
      <c r="F337" s="243" t="s">
        <v>962</v>
      </c>
      <c r="G337" s="240"/>
      <c r="H337" s="244">
        <v>3740.6979999999999</v>
      </c>
      <c r="I337" s="245"/>
      <c r="J337" s="240"/>
      <c r="K337" s="240"/>
      <c r="L337" s="246"/>
      <c r="M337" s="247"/>
      <c r="N337" s="248"/>
      <c r="O337" s="248"/>
      <c r="P337" s="248"/>
      <c r="Q337" s="248"/>
      <c r="R337" s="248"/>
      <c r="S337" s="248"/>
      <c r="T337" s="24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0" t="s">
        <v>272</v>
      </c>
      <c r="AU337" s="250" t="s">
        <v>96</v>
      </c>
      <c r="AV337" s="13" t="s">
        <v>96</v>
      </c>
      <c r="AW337" s="13" t="s">
        <v>42</v>
      </c>
      <c r="AX337" s="13" t="s">
        <v>93</v>
      </c>
      <c r="AY337" s="250" t="s">
        <v>264</v>
      </c>
    </row>
    <row r="338" s="2" customFormat="1" ht="33" customHeight="1">
      <c r="A338" s="40"/>
      <c r="B338" s="41"/>
      <c r="C338" s="225" t="s">
        <v>800</v>
      </c>
      <c r="D338" s="225" t="s">
        <v>266</v>
      </c>
      <c r="E338" s="226" t="s">
        <v>964</v>
      </c>
      <c r="F338" s="227" t="s">
        <v>965</v>
      </c>
      <c r="G338" s="228" t="s">
        <v>426</v>
      </c>
      <c r="H338" s="229">
        <v>157.29499999999999</v>
      </c>
      <c r="I338" s="230"/>
      <c r="J338" s="231">
        <f>ROUND(I338*H338,2)</f>
        <v>0</v>
      </c>
      <c r="K338" s="232"/>
      <c r="L338" s="46"/>
      <c r="M338" s="233" t="s">
        <v>1</v>
      </c>
      <c r="N338" s="234" t="s">
        <v>50</v>
      </c>
      <c r="O338" s="93"/>
      <c r="P338" s="235">
        <f>O338*H338</f>
        <v>0</v>
      </c>
      <c r="Q338" s="235">
        <v>0</v>
      </c>
      <c r="R338" s="235">
        <f>Q338*H338</f>
        <v>0</v>
      </c>
      <c r="S338" s="235">
        <v>0</v>
      </c>
      <c r="T338" s="23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7" t="s">
        <v>270</v>
      </c>
      <c r="AT338" s="237" t="s">
        <v>266</v>
      </c>
      <c r="AU338" s="237" t="s">
        <v>96</v>
      </c>
      <c r="AY338" s="18" t="s">
        <v>264</v>
      </c>
      <c r="BE338" s="238">
        <f>IF(N338="základní",J338,0)</f>
        <v>0</v>
      </c>
      <c r="BF338" s="238">
        <f>IF(N338="snížená",J338,0)</f>
        <v>0</v>
      </c>
      <c r="BG338" s="238">
        <f>IF(N338="zákl. přenesená",J338,0)</f>
        <v>0</v>
      </c>
      <c r="BH338" s="238">
        <f>IF(N338="sníž. přenesená",J338,0)</f>
        <v>0</v>
      </c>
      <c r="BI338" s="238">
        <f>IF(N338="nulová",J338,0)</f>
        <v>0</v>
      </c>
      <c r="BJ338" s="18" t="s">
        <v>93</v>
      </c>
      <c r="BK338" s="238">
        <f>ROUND(I338*H338,2)</f>
        <v>0</v>
      </c>
      <c r="BL338" s="18" t="s">
        <v>270</v>
      </c>
      <c r="BM338" s="237" t="s">
        <v>1747</v>
      </c>
    </row>
    <row r="339" s="13" customFormat="1">
      <c r="A339" s="13"/>
      <c r="B339" s="239"/>
      <c r="C339" s="240"/>
      <c r="D339" s="241" t="s">
        <v>272</v>
      </c>
      <c r="E339" s="242" t="s">
        <v>206</v>
      </c>
      <c r="F339" s="243" t="s">
        <v>1748</v>
      </c>
      <c r="G339" s="240"/>
      <c r="H339" s="244">
        <v>157.29499999999999</v>
      </c>
      <c r="I339" s="245"/>
      <c r="J339" s="240"/>
      <c r="K339" s="240"/>
      <c r="L339" s="246"/>
      <c r="M339" s="247"/>
      <c r="N339" s="248"/>
      <c r="O339" s="248"/>
      <c r="P339" s="248"/>
      <c r="Q339" s="248"/>
      <c r="R339" s="248"/>
      <c r="S339" s="248"/>
      <c r="T339" s="24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0" t="s">
        <v>272</v>
      </c>
      <c r="AU339" s="250" t="s">
        <v>96</v>
      </c>
      <c r="AV339" s="13" t="s">
        <v>96</v>
      </c>
      <c r="AW339" s="13" t="s">
        <v>42</v>
      </c>
      <c r="AX339" s="13" t="s">
        <v>93</v>
      </c>
      <c r="AY339" s="250" t="s">
        <v>264</v>
      </c>
    </row>
    <row r="340" s="2" customFormat="1" ht="24.15" customHeight="1">
      <c r="A340" s="40"/>
      <c r="B340" s="41"/>
      <c r="C340" s="225" t="s">
        <v>804</v>
      </c>
      <c r="D340" s="225" t="s">
        <v>266</v>
      </c>
      <c r="E340" s="226" t="s">
        <v>969</v>
      </c>
      <c r="F340" s="227" t="s">
        <v>425</v>
      </c>
      <c r="G340" s="228" t="s">
        <v>426</v>
      </c>
      <c r="H340" s="229">
        <v>130.45099999999999</v>
      </c>
      <c r="I340" s="230"/>
      <c r="J340" s="231">
        <f>ROUND(I340*H340,2)</f>
        <v>0</v>
      </c>
      <c r="K340" s="232"/>
      <c r="L340" s="46"/>
      <c r="M340" s="233" t="s">
        <v>1</v>
      </c>
      <c r="N340" s="234" t="s">
        <v>50</v>
      </c>
      <c r="O340" s="93"/>
      <c r="P340" s="235">
        <f>O340*H340</f>
        <v>0</v>
      </c>
      <c r="Q340" s="235">
        <v>0</v>
      </c>
      <c r="R340" s="235">
        <f>Q340*H340</f>
        <v>0</v>
      </c>
      <c r="S340" s="235">
        <v>0</v>
      </c>
      <c r="T340" s="23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7" t="s">
        <v>270</v>
      </c>
      <c r="AT340" s="237" t="s">
        <v>266</v>
      </c>
      <c r="AU340" s="237" t="s">
        <v>96</v>
      </c>
      <c r="AY340" s="18" t="s">
        <v>264</v>
      </c>
      <c r="BE340" s="238">
        <f>IF(N340="základní",J340,0)</f>
        <v>0</v>
      </c>
      <c r="BF340" s="238">
        <f>IF(N340="snížená",J340,0)</f>
        <v>0</v>
      </c>
      <c r="BG340" s="238">
        <f>IF(N340="zákl. přenesená",J340,0)</f>
        <v>0</v>
      </c>
      <c r="BH340" s="238">
        <f>IF(N340="sníž. přenesená",J340,0)</f>
        <v>0</v>
      </c>
      <c r="BI340" s="238">
        <f>IF(N340="nulová",J340,0)</f>
        <v>0</v>
      </c>
      <c r="BJ340" s="18" t="s">
        <v>93</v>
      </c>
      <c r="BK340" s="238">
        <f>ROUND(I340*H340,2)</f>
        <v>0</v>
      </c>
      <c r="BL340" s="18" t="s">
        <v>270</v>
      </c>
      <c r="BM340" s="237" t="s">
        <v>1749</v>
      </c>
    </row>
    <row r="341" s="13" customFormat="1">
      <c r="A341" s="13"/>
      <c r="B341" s="239"/>
      <c r="C341" s="240"/>
      <c r="D341" s="241" t="s">
        <v>272</v>
      </c>
      <c r="E341" s="242" t="s">
        <v>204</v>
      </c>
      <c r="F341" s="243" t="s">
        <v>1750</v>
      </c>
      <c r="G341" s="240"/>
      <c r="H341" s="244">
        <v>130.45099999999999</v>
      </c>
      <c r="I341" s="245"/>
      <c r="J341" s="240"/>
      <c r="K341" s="240"/>
      <c r="L341" s="246"/>
      <c r="M341" s="247"/>
      <c r="N341" s="248"/>
      <c r="O341" s="248"/>
      <c r="P341" s="248"/>
      <c r="Q341" s="248"/>
      <c r="R341" s="248"/>
      <c r="S341" s="248"/>
      <c r="T341" s="24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0" t="s">
        <v>272</v>
      </c>
      <c r="AU341" s="250" t="s">
        <v>96</v>
      </c>
      <c r="AV341" s="13" t="s">
        <v>96</v>
      </c>
      <c r="AW341" s="13" t="s">
        <v>42</v>
      </c>
      <c r="AX341" s="13" t="s">
        <v>93</v>
      </c>
      <c r="AY341" s="250" t="s">
        <v>264</v>
      </c>
    </row>
    <row r="342" s="12" customFormat="1" ht="22.8" customHeight="1">
      <c r="A342" s="12"/>
      <c r="B342" s="209"/>
      <c r="C342" s="210"/>
      <c r="D342" s="211" t="s">
        <v>84</v>
      </c>
      <c r="E342" s="223" t="s">
        <v>972</v>
      </c>
      <c r="F342" s="223" t="s">
        <v>973</v>
      </c>
      <c r="G342" s="210"/>
      <c r="H342" s="210"/>
      <c r="I342" s="213"/>
      <c r="J342" s="224">
        <f>BK342</f>
        <v>0</v>
      </c>
      <c r="K342" s="210"/>
      <c r="L342" s="215"/>
      <c r="M342" s="216"/>
      <c r="N342" s="217"/>
      <c r="O342" s="217"/>
      <c r="P342" s="218">
        <f>SUM(P343:P346)</f>
        <v>0</v>
      </c>
      <c r="Q342" s="217"/>
      <c r="R342" s="218">
        <f>SUM(R343:R346)</f>
        <v>0</v>
      </c>
      <c r="S342" s="217"/>
      <c r="T342" s="219">
        <f>SUM(T343:T346)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0" t="s">
        <v>93</v>
      </c>
      <c r="AT342" s="221" t="s">
        <v>84</v>
      </c>
      <c r="AU342" s="221" t="s">
        <v>93</v>
      </c>
      <c r="AY342" s="220" t="s">
        <v>264</v>
      </c>
      <c r="BK342" s="222">
        <f>SUM(BK343:BK346)</f>
        <v>0</v>
      </c>
    </row>
    <row r="343" s="2" customFormat="1" ht="24.15" customHeight="1">
      <c r="A343" s="40"/>
      <c r="B343" s="41"/>
      <c r="C343" s="225" t="s">
        <v>808</v>
      </c>
      <c r="D343" s="225" t="s">
        <v>266</v>
      </c>
      <c r="E343" s="226" t="s">
        <v>975</v>
      </c>
      <c r="F343" s="227" t="s">
        <v>976</v>
      </c>
      <c r="G343" s="228" t="s">
        <v>426</v>
      </c>
      <c r="H343" s="229">
        <v>11.848000000000001</v>
      </c>
      <c r="I343" s="230"/>
      <c r="J343" s="231">
        <f>ROUND(I343*H343,2)</f>
        <v>0</v>
      </c>
      <c r="K343" s="232"/>
      <c r="L343" s="46"/>
      <c r="M343" s="233" t="s">
        <v>1</v>
      </c>
      <c r="N343" s="234" t="s">
        <v>50</v>
      </c>
      <c r="O343" s="93"/>
      <c r="P343" s="235">
        <f>O343*H343</f>
        <v>0</v>
      </c>
      <c r="Q343" s="235">
        <v>0</v>
      </c>
      <c r="R343" s="235">
        <f>Q343*H343</f>
        <v>0</v>
      </c>
      <c r="S343" s="235">
        <v>0</v>
      </c>
      <c r="T343" s="23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7" t="s">
        <v>270</v>
      </c>
      <c r="AT343" s="237" t="s">
        <v>266</v>
      </c>
      <c r="AU343" s="237" t="s">
        <v>96</v>
      </c>
      <c r="AY343" s="18" t="s">
        <v>264</v>
      </c>
      <c r="BE343" s="238">
        <f>IF(N343="základní",J343,0)</f>
        <v>0</v>
      </c>
      <c r="BF343" s="238">
        <f>IF(N343="snížená",J343,0)</f>
        <v>0</v>
      </c>
      <c r="BG343" s="238">
        <f>IF(N343="zákl. přenesená",J343,0)</f>
        <v>0</v>
      </c>
      <c r="BH343" s="238">
        <f>IF(N343="sníž. přenesená",J343,0)</f>
        <v>0</v>
      </c>
      <c r="BI343" s="238">
        <f>IF(N343="nulová",J343,0)</f>
        <v>0</v>
      </c>
      <c r="BJ343" s="18" t="s">
        <v>93</v>
      </c>
      <c r="BK343" s="238">
        <f>ROUND(I343*H343,2)</f>
        <v>0</v>
      </c>
      <c r="BL343" s="18" t="s">
        <v>270</v>
      </c>
      <c r="BM343" s="237" t="s">
        <v>1751</v>
      </c>
    </row>
    <row r="344" s="13" customFormat="1">
      <c r="A344" s="13"/>
      <c r="B344" s="239"/>
      <c r="C344" s="240"/>
      <c r="D344" s="241" t="s">
        <v>272</v>
      </c>
      <c r="E344" s="242" t="s">
        <v>210</v>
      </c>
      <c r="F344" s="243" t="s">
        <v>1752</v>
      </c>
      <c r="G344" s="240"/>
      <c r="H344" s="244">
        <v>11.848000000000001</v>
      </c>
      <c r="I344" s="245"/>
      <c r="J344" s="240"/>
      <c r="K344" s="240"/>
      <c r="L344" s="246"/>
      <c r="M344" s="247"/>
      <c r="N344" s="248"/>
      <c r="O344" s="248"/>
      <c r="P344" s="248"/>
      <c r="Q344" s="248"/>
      <c r="R344" s="248"/>
      <c r="S344" s="248"/>
      <c r="T344" s="24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0" t="s">
        <v>272</v>
      </c>
      <c r="AU344" s="250" t="s">
        <v>96</v>
      </c>
      <c r="AV344" s="13" t="s">
        <v>96</v>
      </c>
      <c r="AW344" s="13" t="s">
        <v>42</v>
      </c>
      <c r="AX344" s="13" t="s">
        <v>93</v>
      </c>
      <c r="AY344" s="250" t="s">
        <v>264</v>
      </c>
    </row>
    <row r="345" s="2" customFormat="1" ht="33" customHeight="1">
      <c r="A345" s="40"/>
      <c r="B345" s="41"/>
      <c r="C345" s="225" t="s">
        <v>812</v>
      </c>
      <c r="D345" s="225" t="s">
        <v>266</v>
      </c>
      <c r="E345" s="226" t="s">
        <v>980</v>
      </c>
      <c r="F345" s="227" t="s">
        <v>981</v>
      </c>
      <c r="G345" s="228" t="s">
        <v>426</v>
      </c>
      <c r="H345" s="229">
        <v>11.848000000000001</v>
      </c>
      <c r="I345" s="230"/>
      <c r="J345" s="231">
        <f>ROUND(I345*H345,2)</f>
        <v>0</v>
      </c>
      <c r="K345" s="232"/>
      <c r="L345" s="46"/>
      <c r="M345" s="233" t="s">
        <v>1</v>
      </c>
      <c r="N345" s="234" t="s">
        <v>50</v>
      </c>
      <c r="O345" s="93"/>
      <c r="P345" s="235">
        <f>O345*H345</f>
        <v>0</v>
      </c>
      <c r="Q345" s="235">
        <v>0</v>
      </c>
      <c r="R345" s="235">
        <f>Q345*H345</f>
        <v>0</v>
      </c>
      <c r="S345" s="235">
        <v>0</v>
      </c>
      <c r="T345" s="23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7" t="s">
        <v>270</v>
      </c>
      <c r="AT345" s="237" t="s">
        <v>266</v>
      </c>
      <c r="AU345" s="237" t="s">
        <v>96</v>
      </c>
      <c r="AY345" s="18" t="s">
        <v>264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8" t="s">
        <v>93</v>
      </c>
      <c r="BK345" s="238">
        <f>ROUND(I345*H345,2)</f>
        <v>0</v>
      </c>
      <c r="BL345" s="18" t="s">
        <v>270</v>
      </c>
      <c r="BM345" s="237" t="s">
        <v>1753</v>
      </c>
    </row>
    <row r="346" s="13" customFormat="1">
      <c r="A346" s="13"/>
      <c r="B346" s="239"/>
      <c r="C346" s="240"/>
      <c r="D346" s="241" t="s">
        <v>272</v>
      </c>
      <c r="E346" s="242" t="s">
        <v>1</v>
      </c>
      <c r="F346" s="243" t="s">
        <v>210</v>
      </c>
      <c r="G346" s="240"/>
      <c r="H346" s="244">
        <v>11.848000000000001</v>
      </c>
      <c r="I346" s="245"/>
      <c r="J346" s="240"/>
      <c r="K346" s="240"/>
      <c r="L346" s="246"/>
      <c r="M346" s="247"/>
      <c r="N346" s="248"/>
      <c r="O346" s="248"/>
      <c r="P346" s="248"/>
      <c r="Q346" s="248"/>
      <c r="R346" s="248"/>
      <c r="S346" s="248"/>
      <c r="T346" s="24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0" t="s">
        <v>272</v>
      </c>
      <c r="AU346" s="250" t="s">
        <v>96</v>
      </c>
      <c r="AV346" s="13" t="s">
        <v>96</v>
      </c>
      <c r="AW346" s="13" t="s">
        <v>42</v>
      </c>
      <c r="AX346" s="13" t="s">
        <v>93</v>
      </c>
      <c r="AY346" s="250" t="s">
        <v>264</v>
      </c>
    </row>
    <row r="347" s="12" customFormat="1" ht="25.92" customHeight="1">
      <c r="A347" s="12"/>
      <c r="B347" s="209"/>
      <c r="C347" s="210"/>
      <c r="D347" s="211" t="s">
        <v>84</v>
      </c>
      <c r="E347" s="212" t="s">
        <v>983</v>
      </c>
      <c r="F347" s="212" t="s">
        <v>984</v>
      </c>
      <c r="G347" s="210"/>
      <c r="H347" s="210"/>
      <c r="I347" s="213"/>
      <c r="J347" s="214">
        <f>BK347</f>
        <v>0</v>
      </c>
      <c r="K347" s="210"/>
      <c r="L347" s="215"/>
      <c r="M347" s="216"/>
      <c r="N347" s="217"/>
      <c r="O347" s="217"/>
      <c r="P347" s="218">
        <f>P348+P353+P355</f>
        <v>0</v>
      </c>
      <c r="Q347" s="217"/>
      <c r="R347" s="218">
        <f>R348+R353+R355</f>
        <v>0</v>
      </c>
      <c r="S347" s="217"/>
      <c r="T347" s="219">
        <f>T348+T353+T355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0" t="s">
        <v>305</v>
      </c>
      <c r="AT347" s="221" t="s">
        <v>84</v>
      </c>
      <c r="AU347" s="221" t="s">
        <v>85</v>
      </c>
      <c r="AY347" s="220" t="s">
        <v>264</v>
      </c>
      <c r="BK347" s="222">
        <f>BK348+BK353+BK355</f>
        <v>0</v>
      </c>
    </row>
    <row r="348" s="12" customFormat="1" ht="22.8" customHeight="1">
      <c r="A348" s="12"/>
      <c r="B348" s="209"/>
      <c r="C348" s="210"/>
      <c r="D348" s="211" t="s">
        <v>84</v>
      </c>
      <c r="E348" s="223" t="s">
        <v>985</v>
      </c>
      <c r="F348" s="223" t="s">
        <v>986</v>
      </c>
      <c r="G348" s="210"/>
      <c r="H348" s="210"/>
      <c r="I348" s="213"/>
      <c r="J348" s="224">
        <f>BK348</f>
        <v>0</v>
      </c>
      <c r="K348" s="210"/>
      <c r="L348" s="215"/>
      <c r="M348" s="216"/>
      <c r="N348" s="217"/>
      <c r="O348" s="217"/>
      <c r="P348" s="218">
        <f>SUM(P349:P352)</f>
        <v>0</v>
      </c>
      <c r="Q348" s="217"/>
      <c r="R348" s="218">
        <f>SUM(R349:R352)</f>
        <v>0</v>
      </c>
      <c r="S348" s="217"/>
      <c r="T348" s="219">
        <f>SUM(T349:T352)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0" t="s">
        <v>305</v>
      </c>
      <c r="AT348" s="221" t="s">
        <v>84</v>
      </c>
      <c r="AU348" s="221" t="s">
        <v>93</v>
      </c>
      <c r="AY348" s="220" t="s">
        <v>264</v>
      </c>
      <c r="BK348" s="222">
        <f>SUM(BK349:BK352)</f>
        <v>0</v>
      </c>
    </row>
    <row r="349" s="2" customFormat="1" ht="16.5" customHeight="1">
      <c r="A349" s="40"/>
      <c r="B349" s="41"/>
      <c r="C349" s="225" t="s">
        <v>816</v>
      </c>
      <c r="D349" s="225" t="s">
        <v>266</v>
      </c>
      <c r="E349" s="226" t="s">
        <v>988</v>
      </c>
      <c r="F349" s="227" t="s">
        <v>989</v>
      </c>
      <c r="G349" s="228" t="s">
        <v>990</v>
      </c>
      <c r="H349" s="229">
        <v>1</v>
      </c>
      <c r="I349" s="230"/>
      <c r="J349" s="231">
        <f>ROUND(I349*H349,2)</f>
        <v>0</v>
      </c>
      <c r="K349" s="232"/>
      <c r="L349" s="46"/>
      <c r="M349" s="233" t="s">
        <v>1</v>
      </c>
      <c r="N349" s="234" t="s">
        <v>50</v>
      </c>
      <c r="O349" s="93"/>
      <c r="P349" s="235">
        <f>O349*H349</f>
        <v>0</v>
      </c>
      <c r="Q349" s="235">
        <v>0</v>
      </c>
      <c r="R349" s="235">
        <f>Q349*H349</f>
        <v>0</v>
      </c>
      <c r="S349" s="235">
        <v>0</v>
      </c>
      <c r="T349" s="23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7" t="s">
        <v>991</v>
      </c>
      <c r="AT349" s="237" t="s">
        <v>266</v>
      </c>
      <c r="AU349" s="237" t="s">
        <v>96</v>
      </c>
      <c r="AY349" s="18" t="s">
        <v>264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8" t="s">
        <v>93</v>
      </c>
      <c r="BK349" s="238">
        <f>ROUND(I349*H349,2)</f>
        <v>0</v>
      </c>
      <c r="BL349" s="18" t="s">
        <v>991</v>
      </c>
      <c r="BM349" s="237" t="s">
        <v>1754</v>
      </c>
    </row>
    <row r="350" s="2" customFormat="1" ht="16.5" customHeight="1">
      <c r="A350" s="40"/>
      <c r="B350" s="41"/>
      <c r="C350" s="225" t="s">
        <v>820</v>
      </c>
      <c r="D350" s="225" t="s">
        <v>266</v>
      </c>
      <c r="E350" s="226" t="s">
        <v>994</v>
      </c>
      <c r="F350" s="227" t="s">
        <v>995</v>
      </c>
      <c r="G350" s="228" t="s">
        <v>990</v>
      </c>
      <c r="H350" s="229">
        <v>1</v>
      </c>
      <c r="I350" s="230"/>
      <c r="J350" s="231">
        <f>ROUND(I350*H350,2)</f>
        <v>0</v>
      </c>
      <c r="K350" s="232"/>
      <c r="L350" s="46"/>
      <c r="M350" s="233" t="s">
        <v>1</v>
      </c>
      <c r="N350" s="234" t="s">
        <v>50</v>
      </c>
      <c r="O350" s="93"/>
      <c r="P350" s="235">
        <f>O350*H350</f>
        <v>0</v>
      </c>
      <c r="Q350" s="235">
        <v>0</v>
      </c>
      <c r="R350" s="235">
        <f>Q350*H350</f>
        <v>0</v>
      </c>
      <c r="S350" s="235">
        <v>0</v>
      </c>
      <c r="T350" s="23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7" t="s">
        <v>991</v>
      </c>
      <c r="AT350" s="237" t="s">
        <v>266</v>
      </c>
      <c r="AU350" s="237" t="s">
        <v>96</v>
      </c>
      <c r="AY350" s="18" t="s">
        <v>264</v>
      </c>
      <c r="BE350" s="238">
        <f>IF(N350="základní",J350,0)</f>
        <v>0</v>
      </c>
      <c r="BF350" s="238">
        <f>IF(N350="snížená",J350,0)</f>
        <v>0</v>
      </c>
      <c r="BG350" s="238">
        <f>IF(N350="zákl. přenesená",J350,0)</f>
        <v>0</v>
      </c>
      <c r="BH350" s="238">
        <f>IF(N350="sníž. přenesená",J350,0)</f>
        <v>0</v>
      </c>
      <c r="BI350" s="238">
        <f>IF(N350="nulová",J350,0)</f>
        <v>0</v>
      </c>
      <c r="BJ350" s="18" t="s">
        <v>93</v>
      </c>
      <c r="BK350" s="238">
        <f>ROUND(I350*H350,2)</f>
        <v>0</v>
      </c>
      <c r="BL350" s="18" t="s">
        <v>991</v>
      </c>
      <c r="BM350" s="237" t="s">
        <v>1755</v>
      </c>
    </row>
    <row r="351" s="2" customFormat="1" ht="16.5" customHeight="1">
      <c r="A351" s="40"/>
      <c r="B351" s="41"/>
      <c r="C351" s="225" t="s">
        <v>824</v>
      </c>
      <c r="D351" s="225" t="s">
        <v>266</v>
      </c>
      <c r="E351" s="226" t="s">
        <v>998</v>
      </c>
      <c r="F351" s="227" t="s">
        <v>999</v>
      </c>
      <c r="G351" s="228" t="s">
        <v>990</v>
      </c>
      <c r="H351" s="229">
        <v>1</v>
      </c>
      <c r="I351" s="230"/>
      <c r="J351" s="231">
        <f>ROUND(I351*H351,2)</f>
        <v>0</v>
      </c>
      <c r="K351" s="232"/>
      <c r="L351" s="46"/>
      <c r="M351" s="233" t="s">
        <v>1</v>
      </c>
      <c r="N351" s="234" t="s">
        <v>50</v>
      </c>
      <c r="O351" s="93"/>
      <c r="P351" s="235">
        <f>O351*H351</f>
        <v>0</v>
      </c>
      <c r="Q351" s="235">
        <v>0</v>
      </c>
      <c r="R351" s="235">
        <f>Q351*H351</f>
        <v>0</v>
      </c>
      <c r="S351" s="235">
        <v>0</v>
      </c>
      <c r="T351" s="23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7" t="s">
        <v>991</v>
      </c>
      <c r="AT351" s="237" t="s">
        <v>266</v>
      </c>
      <c r="AU351" s="237" t="s">
        <v>96</v>
      </c>
      <c r="AY351" s="18" t="s">
        <v>264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8" t="s">
        <v>93</v>
      </c>
      <c r="BK351" s="238">
        <f>ROUND(I351*H351,2)</f>
        <v>0</v>
      </c>
      <c r="BL351" s="18" t="s">
        <v>991</v>
      </c>
      <c r="BM351" s="237" t="s">
        <v>1756</v>
      </c>
    </row>
    <row r="352" s="2" customFormat="1" ht="16.5" customHeight="1">
      <c r="A352" s="40"/>
      <c r="B352" s="41"/>
      <c r="C352" s="225" t="s">
        <v>828</v>
      </c>
      <c r="D352" s="225" t="s">
        <v>266</v>
      </c>
      <c r="E352" s="226" t="s">
        <v>1002</v>
      </c>
      <c r="F352" s="227" t="s">
        <v>1003</v>
      </c>
      <c r="G352" s="228" t="s">
        <v>990</v>
      </c>
      <c r="H352" s="229">
        <v>1</v>
      </c>
      <c r="I352" s="230"/>
      <c r="J352" s="231">
        <f>ROUND(I352*H352,2)</f>
        <v>0</v>
      </c>
      <c r="K352" s="232"/>
      <c r="L352" s="46"/>
      <c r="M352" s="233" t="s">
        <v>1</v>
      </c>
      <c r="N352" s="234" t="s">
        <v>50</v>
      </c>
      <c r="O352" s="93"/>
      <c r="P352" s="235">
        <f>O352*H352</f>
        <v>0</v>
      </c>
      <c r="Q352" s="235">
        <v>0</v>
      </c>
      <c r="R352" s="235">
        <f>Q352*H352</f>
        <v>0</v>
      </c>
      <c r="S352" s="235">
        <v>0</v>
      </c>
      <c r="T352" s="23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7" t="s">
        <v>991</v>
      </c>
      <c r="AT352" s="237" t="s">
        <v>266</v>
      </c>
      <c r="AU352" s="237" t="s">
        <v>96</v>
      </c>
      <c r="AY352" s="18" t="s">
        <v>264</v>
      </c>
      <c r="BE352" s="238">
        <f>IF(N352="základní",J352,0)</f>
        <v>0</v>
      </c>
      <c r="BF352" s="238">
        <f>IF(N352="snížená",J352,0)</f>
        <v>0</v>
      </c>
      <c r="BG352" s="238">
        <f>IF(N352="zákl. přenesená",J352,0)</f>
        <v>0</v>
      </c>
      <c r="BH352" s="238">
        <f>IF(N352="sníž. přenesená",J352,0)</f>
        <v>0</v>
      </c>
      <c r="BI352" s="238">
        <f>IF(N352="nulová",J352,0)</f>
        <v>0</v>
      </c>
      <c r="BJ352" s="18" t="s">
        <v>93</v>
      </c>
      <c r="BK352" s="238">
        <f>ROUND(I352*H352,2)</f>
        <v>0</v>
      </c>
      <c r="BL352" s="18" t="s">
        <v>991</v>
      </c>
      <c r="BM352" s="237" t="s">
        <v>1757</v>
      </c>
    </row>
    <row r="353" s="12" customFormat="1" ht="22.8" customHeight="1">
      <c r="A353" s="12"/>
      <c r="B353" s="209"/>
      <c r="C353" s="210"/>
      <c r="D353" s="211" t="s">
        <v>84</v>
      </c>
      <c r="E353" s="223" t="s">
        <v>1005</v>
      </c>
      <c r="F353" s="223" t="s">
        <v>1006</v>
      </c>
      <c r="G353" s="210"/>
      <c r="H353" s="210"/>
      <c r="I353" s="213"/>
      <c r="J353" s="224">
        <f>BK353</f>
        <v>0</v>
      </c>
      <c r="K353" s="210"/>
      <c r="L353" s="215"/>
      <c r="M353" s="216"/>
      <c r="N353" s="217"/>
      <c r="O353" s="217"/>
      <c r="P353" s="218">
        <f>P354</f>
        <v>0</v>
      </c>
      <c r="Q353" s="217"/>
      <c r="R353" s="218">
        <f>R354</f>
        <v>0</v>
      </c>
      <c r="S353" s="217"/>
      <c r="T353" s="219">
        <f>T354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0" t="s">
        <v>305</v>
      </c>
      <c r="AT353" s="221" t="s">
        <v>84</v>
      </c>
      <c r="AU353" s="221" t="s">
        <v>93</v>
      </c>
      <c r="AY353" s="220" t="s">
        <v>264</v>
      </c>
      <c r="BK353" s="222">
        <f>BK354</f>
        <v>0</v>
      </c>
    </row>
    <row r="354" s="2" customFormat="1" ht="16.5" customHeight="1">
      <c r="A354" s="40"/>
      <c r="B354" s="41"/>
      <c r="C354" s="225" t="s">
        <v>832</v>
      </c>
      <c r="D354" s="225" t="s">
        <v>266</v>
      </c>
      <c r="E354" s="226" t="s">
        <v>1008</v>
      </c>
      <c r="F354" s="227" t="s">
        <v>1009</v>
      </c>
      <c r="G354" s="228" t="s">
        <v>990</v>
      </c>
      <c r="H354" s="229">
        <v>1</v>
      </c>
      <c r="I354" s="230"/>
      <c r="J354" s="231">
        <f>ROUND(I354*H354,2)</f>
        <v>0</v>
      </c>
      <c r="K354" s="232"/>
      <c r="L354" s="46"/>
      <c r="M354" s="233" t="s">
        <v>1</v>
      </c>
      <c r="N354" s="234" t="s">
        <v>50</v>
      </c>
      <c r="O354" s="93"/>
      <c r="P354" s="235">
        <f>O354*H354</f>
        <v>0</v>
      </c>
      <c r="Q354" s="235">
        <v>0</v>
      </c>
      <c r="R354" s="235">
        <f>Q354*H354</f>
        <v>0</v>
      </c>
      <c r="S354" s="235">
        <v>0</v>
      </c>
      <c r="T354" s="23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7" t="s">
        <v>991</v>
      </c>
      <c r="AT354" s="237" t="s">
        <v>266</v>
      </c>
      <c r="AU354" s="237" t="s">
        <v>96</v>
      </c>
      <c r="AY354" s="18" t="s">
        <v>264</v>
      </c>
      <c r="BE354" s="238">
        <f>IF(N354="základní",J354,0)</f>
        <v>0</v>
      </c>
      <c r="BF354" s="238">
        <f>IF(N354="snížená",J354,0)</f>
        <v>0</v>
      </c>
      <c r="BG354" s="238">
        <f>IF(N354="zákl. přenesená",J354,0)</f>
        <v>0</v>
      </c>
      <c r="BH354" s="238">
        <f>IF(N354="sníž. přenesená",J354,0)</f>
        <v>0</v>
      </c>
      <c r="BI354" s="238">
        <f>IF(N354="nulová",J354,0)</f>
        <v>0</v>
      </c>
      <c r="BJ354" s="18" t="s">
        <v>93</v>
      </c>
      <c r="BK354" s="238">
        <f>ROUND(I354*H354,2)</f>
        <v>0</v>
      </c>
      <c r="BL354" s="18" t="s">
        <v>991</v>
      </c>
      <c r="BM354" s="237" t="s">
        <v>1758</v>
      </c>
    </row>
    <row r="355" s="12" customFormat="1" ht="22.8" customHeight="1">
      <c r="A355" s="12"/>
      <c r="B355" s="209"/>
      <c r="C355" s="210"/>
      <c r="D355" s="211" t="s">
        <v>84</v>
      </c>
      <c r="E355" s="223" t="s">
        <v>1011</v>
      </c>
      <c r="F355" s="223" t="s">
        <v>1012</v>
      </c>
      <c r="G355" s="210"/>
      <c r="H355" s="210"/>
      <c r="I355" s="213"/>
      <c r="J355" s="224">
        <f>BK355</f>
        <v>0</v>
      </c>
      <c r="K355" s="210"/>
      <c r="L355" s="215"/>
      <c r="M355" s="216"/>
      <c r="N355" s="217"/>
      <c r="O355" s="217"/>
      <c r="P355" s="218">
        <f>P356</f>
        <v>0</v>
      </c>
      <c r="Q355" s="217"/>
      <c r="R355" s="218">
        <f>R356</f>
        <v>0</v>
      </c>
      <c r="S355" s="217"/>
      <c r="T355" s="219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0" t="s">
        <v>305</v>
      </c>
      <c r="AT355" s="221" t="s">
        <v>84</v>
      </c>
      <c r="AU355" s="221" t="s">
        <v>93</v>
      </c>
      <c r="AY355" s="220" t="s">
        <v>264</v>
      </c>
      <c r="BK355" s="222">
        <f>BK356</f>
        <v>0</v>
      </c>
    </row>
    <row r="356" s="2" customFormat="1" ht="24.15" customHeight="1">
      <c r="A356" s="40"/>
      <c r="B356" s="41"/>
      <c r="C356" s="225" t="s">
        <v>836</v>
      </c>
      <c r="D356" s="225" t="s">
        <v>266</v>
      </c>
      <c r="E356" s="226" t="s">
        <v>1014</v>
      </c>
      <c r="F356" s="227" t="s">
        <v>1015</v>
      </c>
      <c r="G356" s="228" t="s">
        <v>990</v>
      </c>
      <c r="H356" s="229">
        <v>1</v>
      </c>
      <c r="I356" s="230"/>
      <c r="J356" s="231">
        <f>ROUND(I356*H356,2)</f>
        <v>0</v>
      </c>
      <c r="K356" s="232"/>
      <c r="L356" s="46"/>
      <c r="M356" s="294" t="s">
        <v>1</v>
      </c>
      <c r="N356" s="295" t="s">
        <v>50</v>
      </c>
      <c r="O356" s="296"/>
      <c r="P356" s="297">
        <f>O356*H356</f>
        <v>0</v>
      </c>
      <c r="Q356" s="297">
        <v>0</v>
      </c>
      <c r="R356" s="297">
        <f>Q356*H356</f>
        <v>0</v>
      </c>
      <c r="S356" s="297">
        <v>0</v>
      </c>
      <c r="T356" s="29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7" t="s">
        <v>991</v>
      </c>
      <c r="AT356" s="237" t="s">
        <v>266</v>
      </c>
      <c r="AU356" s="237" t="s">
        <v>96</v>
      </c>
      <c r="AY356" s="18" t="s">
        <v>264</v>
      </c>
      <c r="BE356" s="238">
        <f>IF(N356="základní",J356,0)</f>
        <v>0</v>
      </c>
      <c r="BF356" s="238">
        <f>IF(N356="snížená",J356,0)</f>
        <v>0</v>
      </c>
      <c r="BG356" s="238">
        <f>IF(N356="zákl. přenesená",J356,0)</f>
        <v>0</v>
      </c>
      <c r="BH356" s="238">
        <f>IF(N356="sníž. přenesená",J356,0)</f>
        <v>0</v>
      </c>
      <c r="BI356" s="238">
        <f>IF(N356="nulová",J356,0)</f>
        <v>0</v>
      </c>
      <c r="BJ356" s="18" t="s">
        <v>93</v>
      </c>
      <c r="BK356" s="238">
        <f>ROUND(I356*H356,2)</f>
        <v>0</v>
      </c>
      <c r="BL356" s="18" t="s">
        <v>991</v>
      </c>
      <c r="BM356" s="237" t="s">
        <v>1759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vMFYUtu0e7Dp5H0yIDSvs+pM2J1Ggs0TWVZ6Ua76AtOQSfuhDwexTs4PE9P5QsenXZvsx9Y10WTCAwmZTpH2hw==" hashValue="5TN5fQHspCgPhnXOGRjjM8lCmu2xtVGaQ3KFW/BCE61t9WrAbTGsxFx/kk1v0/Zbt++NtYcc7m77eBD3cGUAzA==" algorithmName="SHA-512" password="CC35"/>
  <autoFilter ref="C128:K356"/>
  <mergeCells count="9">
    <mergeCell ref="E7:H7"/>
    <mergeCell ref="E9:H9"/>
    <mergeCell ref="E18:H18"/>
    <mergeCell ref="E27:H27"/>
    <mergeCell ref="E84:H84"/>
    <mergeCell ref="E86:H86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  <c r="AZ2" s="138" t="s">
        <v>1760</v>
      </c>
      <c r="BA2" s="138" t="s">
        <v>1</v>
      </c>
      <c r="BB2" s="138" t="s">
        <v>1</v>
      </c>
      <c r="BC2" s="138" t="s">
        <v>1761</v>
      </c>
      <c r="BD2" s="13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96</v>
      </c>
      <c r="AZ3" s="138" t="s">
        <v>1762</v>
      </c>
      <c r="BA3" s="138" t="s">
        <v>1</v>
      </c>
      <c r="BB3" s="138" t="s">
        <v>1</v>
      </c>
      <c r="BC3" s="138" t="s">
        <v>1761</v>
      </c>
      <c r="BD3" s="138" t="s">
        <v>96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  <c r="AZ4" s="138" t="s">
        <v>1763</v>
      </c>
      <c r="BA4" s="138" t="s">
        <v>1</v>
      </c>
      <c r="BB4" s="138" t="s">
        <v>1</v>
      </c>
      <c r="BC4" s="138" t="s">
        <v>1764</v>
      </c>
      <c r="BD4" s="138" t="s">
        <v>96</v>
      </c>
    </row>
    <row r="5" s="1" customFormat="1" ht="6.96" customHeight="1">
      <c r="B5" s="21"/>
      <c r="L5" s="21"/>
      <c r="AZ5" s="138" t="s">
        <v>1765</v>
      </c>
      <c r="BA5" s="138" t="s">
        <v>1</v>
      </c>
      <c r="BB5" s="138" t="s">
        <v>1</v>
      </c>
      <c r="BC5" s="138" t="s">
        <v>1764</v>
      </c>
      <c r="BD5" s="138" t="s">
        <v>96</v>
      </c>
    </row>
    <row r="6" s="1" customFormat="1" ht="12" customHeight="1">
      <c r="B6" s="21"/>
      <c r="D6" s="143" t="s">
        <v>16</v>
      </c>
      <c r="L6" s="21"/>
      <c r="AZ6" s="138" t="s">
        <v>1766</v>
      </c>
      <c r="BA6" s="138" t="s">
        <v>1</v>
      </c>
      <c r="BB6" s="138" t="s">
        <v>1</v>
      </c>
      <c r="BC6" s="138" t="s">
        <v>1767</v>
      </c>
      <c r="BD6" s="138" t="s">
        <v>96</v>
      </c>
    </row>
    <row r="7" s="1" customFormat="1" ht="16.5" customHeight="1">
      <c r="B7" s="21"/>
      <c r="E7" s="144" t="str">
        <f>'Rekapitulace stavby'!K6</f>
        <v>Bakov nad Jizerou, oprava vodovodu a kanalizace</v>
      </c>
      <c r="F7" s="143"/>
      <c r="G7" s="143"/>
      <c r="H7" s="143"/>
      <c r="L7" s="21"/>
      <c r="AZ7" s="138" t="s">
        <v>1768</v>
      </c>
      <c r="BA7" s="138" t="s">
        <v>1</v>
      </c>
      <c r="BB7" s="138" t="s">
        <v>1</v>
      </c>
      <c r="BC7" s="138" t="s">
        <v>1767</v>
      </c>
      <c r="BD7" s="138" t="s">
        <v>96</v>
      </c>
    </row>
    <row r="8" s="2" customFormat="1" ht="12" customHeight="1">
      <c r="A8" s="40"/>
      <c r="B8" s="46"/>
      <c r="C8" s="40"/>
      <c r="D8" s="143" t="s">
        <v>132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8" t="s">
        <v>1769</v>
      </c>
      <c r="BA8" s="138" t="s">
        <v>1</v>
      </c>
      <c r="BB8" s="138" t="s">
        <v>1</v>
      </c>
      <c r="BC8" s="138" t="s">
        <v>1770</v>
      </c>
      <c r="BD8" s="138" t="s">
        <v>96</v>
      </c>
    </row>
    <row r="9" s="2" customFormat="1" ht="16.5" customHeight="1">
      <c r="A9" s="40"/>
      <c r="B9" s="46"/>
      <c r="C9" s="40"/>
      <c r="D9" s="40"/>
      <c r="E9" s="145" t="s">
        <v>1771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8" t="s">
        <v>1772</v>
      </c>
      <c r="BA9" s="138" t="s">
        <v>1</v>
      </c>
      <c r="BB9" s="138" t="s">
        <v>1</v>
      </c>
      <c r="BC9" s="138" t="s">
        <v>1773</v>
      </c>
      <c r="BD9" s="138" t="s">
        <v>96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8" t="s">
        <v>1030</v>
      </c>
      <c r="BA10" s="138" t="s">
        <v>1</v>
      </c>
      <c r="BB10" s="138" t="s">
        <v>1</v>
      </c>
      <c r="BC10" s="138" t="s">
        <v>1774</v>
      </c>
      <c r="BD10" s="138" t="s">
        <v>96</v>
      </c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112</v>
      </c>
      <c r="G11" s="40"/>
      <c r="H11" s="40"/>
      <c r="I11" s="143" t="s">
        <v>20</v>
      </c>
      <c r="J11" s="146" t="s">
        <v>1775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8" t="s">
        <v>1068</v>
      </c>
      <c r="BA11" s="138" t="s">
        <v>1</v>
      </c>
      <c r="BB11" s="138" t="s">
        <v>1</v>
      </c>
      <c r="BC11" s="138" t="s">
        <v>1776</v>
      </c>
      <c r="BD11" s="138" t="s">
        <v>96</v>
      </c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5. 8. 2022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8" t="s">
        <v>1034</v>
      </c>
      <c r="BA12" s="138" t="s">
        <v>1</v>
      </c>
      <c r="BB12" s="138" t="s">
        <v>1</v>
      </c>
      <c r="BC12" s="138" t="s">
        <v>1777</v>
      </c>
      <c r="BD12" s="138" t="s">
        <v>96</v>
      </c>
    </row>
    <row r="13" s="2" customFormat="1" ht="21.84" customHeight="1">
      <c r="A13" s="40"/>
      <c r="B13" s="46"/>
      <c r="C13" s="40"/>
      <c r="D13" s="148" t="s">
        <v>26</v>
      </c>
      <c r="E13" s="40"/>
      <c r="F13" s="149" t="s">
        <v>27</v>
      </c>
      <c r="G13" s="40"/>
      <c r="H13" s="40"/>
      <c r="I13" s="148" t="s">
        <v>28</v>
      </c>
      <c r="J13" s="149" t="s">
        <v>144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8" t="s">
        <v>165</v>
      </c>
      <c r="BA13" s="138" t="s">
        <v>1</v>
      </c>
      <c r="BB13" s="138" t="s">
        <v>1</v>
      </c>
      <c r="BC13" s="138" t="s">
        <v>166</v>
      </c>
      <c r="BD13" s="138" t="s">
        <v>96</v>
      </c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8" t="s">
        <v>168</v>
      </c>
      <c r="BA14" s="138" t="s">
        <v>1</v>
      </c>
      <c r="BB14" s="138" t="s">
        <v>1</v>
      </c>
      <c r="BC14" s="138" t="s">
        <v>1778</v>
      </c>
      <c r="BD14" s="138" t="s">
        <v>96</v>
      </c>
    </row>
    <row r="15" s="2" customFormat="1" ht="18" customHeight="1">
      <c r="A15" s="40"/>
      <c r="B15" s="46"/>
      <c r="C15" s="40"/>
      <c r="D15" s="40"/>
      <c r="E15" s="146" t="s">
        <v>33</v>
      </c>
      <c r="F15" s="40"/>
      <c r="G15" s="40"/>
      <c r="H15" s="40"/>
      <c r="I15" s="143" t="s">
        <v>34</v>
      </c>
      <c r="J15" s="146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8" t="s">
        <v>170</v>
      </c>
      <c r="BA15" s="138" t="s">
        <v>1</v>
      </c>
      <c r="BB15" s="138" t="s">
        <v>1</v>
      </c>
      <c r="BC15" s="138" t="s">
        <v>1779</v>
      </c>
      <c r="BD15" s="138" t="s">
        <v>96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8" t="s">
        <v>176</v>
      </c>
      <c r="BA16" s="138" t="s">
        <v>1</v>
      </c>
      <c r="BB16" s="138" t="s">
        <v>1</v>
      </c>
      <c r="BC16" s="138" t="s">
        <v>1780</v>
      </c>
      <c r="BD16" s="138" t="s">
        <v>96</v>
      </c>
    </row>
    <row r="17" s="2" customFormat="1" ht="12" customHeight="1">
      <c r="A17" s="40"/>
      <c r="B17" s="46"/>
      <c r="C17" s="40"/>
      <c r="D17" s="143" t="s">
        <v>36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8" t="s">
        <v>178</v>
      </c>
      <c r="BA17" s="138" t="s">
        <v>1</v>
      </c>
      <c r="BB17" s="138" t="s">
        <v>1</v>
      </c>
      <c r="BC17" s="138" t="s">
        <v>85</v>
      </c>
      <c r="BD17" s="138" t="s">
        <v>96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8" t="s">
        <v>180</v>
      </c>
      <c r="BA18" s="138" t="s">
        <v>1</v>
      </c>
      <c r="BB18" s="138" t="s">
        <v>1</v>
      </c>
      <c r="BC18" s="138" t="s">
        <v>1780</v>
      </c>
      <c r="BD18" s="138" t="s">
        <v>96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8" t="s">
        <v>182</v>
      </c>
      <c r="BA19" s="138" t="s">
        <v>1</v>
      </c>
      <c r="BB19" s="138" t="s">
        <v>1</v>
      </c>
      <c r="BC19" s="138" t="s">
        <v>1781</v>
      </c>
      <c r="BD19" s="138" t="s">
        <v>96</v>
      </c>
    </row>
    <row r="20" s="2" customFormat="1" ht="12" customHeight="1">
      <c r="A20" s="40"/>
      <c r="B20" s="46"/>
      <c r="C20" s="40"/>
      <c r="D20" s="143" t="s">
        <v>38</v>
      </c>
      <c r="E20" s="40"/>
      <c r="F20" s="40"/>
      <c r="G20" s="40"/>
      <c r="H20" s="40"/>
      <c r="I20" s="143" t="s">
        <v>31</v>
      </c>
      <c r="J20" s="146" t="s">
        <v>39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8" t="s">
        <v>184</v>
      </c>
      <c r="BA20" s="138" t="s">
        <v>1</v>
      </c>
      <c r="BB20" s="138" t="s">
        <v>1</v>
      </c>
      <c r="BC20" s="138" t="s">
        <v>1781</v>
      </c>
      <c r="BD20" s="138" t="s">
        <v>96</v>
      </c>
    </row>
    <row r="21" s="2" customFormat="1" ht="18" customHeight="1">
      <c r="A21" s="40"/>
      <c r="B21" s="46"/>
      <c r="C21" s="40"/>
      <c r="D21" s="40"/>
      <c r="E21" s="146" t="s">
        <v>40</v>
      </c>
      <c r="F21" s="40"/>
      <c r="G21" s="40"/>
      <c r="H21" s="40"/>
      <c r="I21" s="143" t="s">
        <v>34</v>
      </c>
      <c r="J21" s="146" t="s">
        <v>41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8" t="s">
        <v>185</v>
      </c>
      <c r="BA21" s="138" t="s">
        <v>1</v>
      </c>
      <c r="BB21" s="138" t="s">
        <v>1</v>
      </c>
      <c r="BC21" s="138" t="s">
        <v>1782</v>
      </c>
      <c r="BD21" s="138" t="s">
        <v>96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8" t="s">
        <v>187</v>
      </c>
      <c r="BA22" s="138" t="s">
        <v>1</v>
      </c>
      <c r="BB22" s="138" t="s">
        <v>1</v>
      </c>
      <c r="BC22" s="138" t="s">
        <v>1783</v>
      </c>
      <c r="BD22" s="138" t="s">
        <v>96</v>
      </c>
    </row>
    <row r="23" s="2" customFormat="1" ht="12" customHeight="1">
      <c r="A23" s="40"/>
      <c r="B23" s="46"/>
      <c r="C23" s="40"/>
      <c r="D23" s="143" t="s">
        <v>43</v>
      </c>
      <c r="E23" s="40"/>
      <c r="F23" s="40"/>
      <c r="G23" s="40"/>
      <c r="H23" s="40"/>
      <c r="I23" s="143" t="s">
        <v>31</v>
      </c>
      <c r="J23" s="146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8" t="s">
        <v>1784</v>
      </c>
      <c r="BA23" s="138" t="s">
        <v>1</v>
      </c>
      <c r="BB23" s="138" t="s">
        <v>1</v>
      </c>
      <c r="BC23" s="138" t="s">
        <v>1761</v>
      </c>
      <c r="BD23" s="138" t="s">
        <v>96</v>
      </c>
    </row>
    <row r="24" s="2" customFormat="1" ht="18" customHeight="1">
      <c r="A24" s="40"/>
      <c r="B24" s="46"/>
      <c r="C24" s="40"/>
      <c r="D24" s="40"/>
      <c r="E24" s="146" t="s">
        <v>40</v>
      </c>
      <c r="F24" s="40"/>
      <c r="G24" s="40"/>
      <c r="H24" s="40"/>
      <c r="I24" s="143" t="s">
        <v>34</v>
      </c>
      <c r="J24" s="146" t="s">
        <v>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8" t="s">
        <v>1785</v>
      </c>
      <c r="BA24" s="138" t="s">
        <v>1</v>
      </c>
      <c r="BB24" s="138" t="s">
        <v>1</v>
      </c>
      <c r="BC24" s="138" t="s">
        <v>1764</v>
      </c>
      <c r="BD24" s="138" t="s">
        <v>96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8" t="s">
        <v>1786</v>
      </c>
      <c r="BA25" s="138" t="s">
        <v>1</v>
      </c>
      <c r="BB25" s="138" t="s">
        <v>1</v>
      </c>
      <c r="BC25" s="138" t="s">
        <v>1787</v>
      </c>
      <c r="BD25" s="138" t="s">
        <v>96</v>
      </c>
    </row>
    <row r="26" s="2" customFormat="1" ht="12" customHeight="1">
      <c r="A26" s="40"/>
      <c r="B26" s="46"/>
      <c r="C26" s="40"/>
      <c r="D26" s="143" t="s">
        <v>44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8" t="s">
        <v>1788</v>
      </c>
      <c r="BA26" s="138" t="s">
        <v>1</v>
      </c>
      <c r="BB26" s="138" t="s">
        <v>1</v>
      </c>
      <c r="BC26" s="138" t="s">
        <v>1789</v>
      </c>
      <c r="BD26" s="138" t="s">
        <v>96</v>
      </c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Z27" s="154" t="s">
        <v>1790</v>
      </c>
      <c r="BA27" s="154" t="s">
        <v>1</v>
      </c>
      <c r="BB27" s="154" t="s">
        <v>1</v>
      </c>
      <c r="BC27" s="154" t="s">
        <v>282</v>
      </c>
      <c r="BD27" s="154" t="s">
        <v>96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38" t="s">
        <v>1791</v>
      </c>
      <c r="BA28" s="138" t="s">
        <v>1</v>
      </c>
      <c r="BB28" s="138" t="s">
        <v>1</v>
      </c>
      <c r="BC28" s="138" t="s">
        <v>1792</v>
      </c>
      <c r="BD28" s="138" t="s">
        <v>96</v>
      </c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38" t="s">
        <v>210</v>
      </c>
      <c r="BA29" s="138" t="s">
        <v>1</v>
      </c>
      <c r="BB29" s="138" t="s">
        <v>1</v>
      </c>
      <c r="BC29" s="138" t="s">
        <v>1793</v>
      </c>
      <c r="BD29" s="138" t="s">
        <v>96</v>
      </c>
    </row>
    <row r="30" s="2" customFormat="1" ht="25.44" customHeight="1">
      <c r="A30" s="40"/>
      <c r="B30" s="46"/>
      <c r="C30" s="40"/>
      <c r="D30" s="156" t="s">
        <v>45</v>
      </c>
      <c r="E30" s="40"/>
      <c r="F30" s="40"/>
      <c r="G30" s="40"/>
      <c r="H30" s="40"/>
      <c r="I30" s="40"/>
      <c r="J30" s="157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38" t="s">
        <v>1794</v>
      </c>
      <c r="BA30" s="138" t="s">
        <v>1</v>
      </c>
      <c r="BB30" s="138" t="s">
        <v>1</v>
      </c>
      <c r="BC30" s="138" t="s">
        <v>430</v>
      </c>
      <c r="BD30" s="138" t="s">
        <v>96</v>
      </c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38" t="s">
        <v>1795</v>
      </c>
      <c r="BA31" s="138" t="s">
        <v>1</v>
      </c>
      <c r="BB31" s="138" t="s">
        <v>1</v>
      </c>
      <c r="BC31" s="138" t="s">
        <v>1796</v>
      </c>
      <c r="BD31" s="138" t="s">
        <v>96</v>
      </c>
    </row>
    <row r="32" s="2" customFormat="1" ht="14.4" customHeight="1">
      <c r="A32" s="40"/>
      <c r="B32" s="46"/>
      <c r="C32" s="40"/>
      <c r="D32" s="40"/>
      <c r="E32" s="40"/>
      <c r="F32" s="158" t="s">
        <v>47</v>
      </c>
      <c r="G32" s="40"/>
      <c r="H32" s="40"/>
      <c r="I32" s="158" t="s">
        <v>46</v>
      </c>
      <c r="J32" s="158" t="s">
        <v>48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38" t="s">
        <v>1054</v>
      </c>
      <c r="BA32" s="138" t="s">
        <v>1</v>
      </c>
      <c r="BB32" s="138" t="s">
        <v>1</v>
      </c>
      <c r="BC32" s="138" t="s">
        <v>1055</v>
      </c>
      <c r="BD32" s="138" t="s">
        <v>96</v>
      </c>
    </row>
    <row r="33" s="2" customFormat="1" ht="14.4" customHeight="1">
      <c r="A33" s="40"/>
      <c r="B33" s="46"/>
      <c r="C33" s="40"/>
      <c r="D33" s="159" t="s">
        <v>49</v>
      </c>
      <c r="E33" s="143" t="s">
        <v>50</v>
      </c>
      <c r="F33" s="160">
        <f>ROUND((SUM(BE132:BE383)),  2)</f>
        <v>0</v>
      </c>
      <c r="G33" s="40"/>
      <c r="H33" s="40"/>
      <c r="I33" s="161">
        <v>0.20999999999999999</v>
      </c>
      <c r="J33" s="160">
        <f>ROUND(((SUM(BE132:BE383))*I33),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38" t="s">
        <v>189</v>
      </c>
      <c r="BA33" s="138" t="s">
        <v>1</v>
      </c>
      <c r="BB33" s="138" t="s">
        <v>1</v>
      </c>
      <c r="BC33" s="138" t="s">
        <v>85</v>
      </c>
      <c r="BD33" s="138" t="s">
        <v>96</v>
      </c>
    </row>
    <row r="34" s="2" customFormat="1" ht="14.4" customHeight="1">
      <c r="A34" s="40"/>
      <c r="B34" s="46"/>
      <c r="C34" s="40"/>
      <c r="D34" s="40"/>
      <c r="E34" s="143" t="s">
        <v>51</v>
      </c>
      <c r="F34" s="160">
        <f>ROUND((SUM(BF132:BF383)),  2)</f>
        <v>0</v>
      </c>
      <c r="G34" s="40"/>
      <c r="H34" s="40"/>
      <c r="I34" s="161">
        <v>0.14999999999999999</v>
      </c>
      <c r="J34" s="160">
        <f>ROUND(((SUM(BF132:BF383))*I34),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38" t="s">
        <v>191</v>
      </c>
      <c r="BA34" s="138" t="s">
        <v>1</v>
      </c>
      <c r="BB34" s="138" t="s">
        <v>1</v>
      </c>
      <c r="BC34" s="138" t="s">
        <v>1797</v>
      </c>
      <c r="BD34" s="138" t="s">
        <v>96</v>
      </c>
    </row>
    <row r="35" hidden="1" s="2" customFormat="1" ht="14.4" customHeight="1">
      <c r="A35" s="40"/>
      <c r="B35" s="46"/>
      <c r="C35" s="40"/>
      <c r="D35" s="40"/>
      <c r="E35" s="143" t="s">
        <v>52</v>
      </c>
      <c r="F35" s="160">
        <f>ROUND((SUM(BG132:BG383)),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38" t="s">
        <v>193</v>
      </c>
      <c r="BA35" s="138" t="s">
        <v>1</v>
      </c>
      <c r="BB35" s="138" t="s">
        <v>1</v>
      </c>
      <c r="BC35" s="138" t="s">
        <v>1797</v>
      </c>
      <c r="BD35" s="138" t="s">
        <v>96</v>
      </c>
    </row>
    <row r="36" hidden="1" s="2" customFormat="1" ht="14.4" customHeight="1">
      <c r="A36" s="40"/>
      <c r="B36" s="46"/>
      <c r="C36" s="40"/>
      <c r="D36" s="40"/>
      <c r="E36" s="143" t="s">
        <v>53</v>
      </c>
      <c r="F36" s="160">
        <f>ROUND((SUM(BH132:BH383)),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38" t="s">
        <v>217</v>
      </c>
      <c r="BA36" s="138" t="s">
        <v>1</v>
      </c>
      <c r="BB36" s="138" t="s">
        <v>1</v>
      </c>
      <c r="BC36" s="138" t="s">
        <v>1798</v>
      </c>
      <c r="BD36" s="138" t="s">
        <v>96</v>
      </c>
    </row>
    <row r="37" hidden="1" s="2" customFormat="1" ht="14.4" customHeight="1">
      <c r="A37" s="40"/>
      <c r="B37" s="46"/>
      <c r="C37" s="40"/>
      <c r="D37" s="40"/>
      <c r="E37" s="143" t="s">
        <v>54</v>
      </c>
      <c r="F37" s="160">
        <f>ROUND((SUM(BI132:BI383)),  2)</f>
        <v>0</v>
      </c>
      <c r="G37" s="40"/>
      <c r="H37" s="40"/>
      <c r="I37" s="161">
        <v>0</v>
      </c>
      <c r="J37" s="16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38" t="s">
        <v>196</v>
      </c>
      <c r="BA37" s="138" t="s">
        <v>1</v>
      </c>
      <c r="BB37" s="138" t="s">
        <v>1</v>
      </c>
      <c r="BC37" s="138" t="s">
        <v>1799</v>
      </c>
      <c r="BD37" s="138" t="s">
        <v>96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38" t="s">
        <v>198</v>
      </c>
      <c r="BA38" s="138" t="s">
        <v>1</v>
      </c>
      <c r="BB38" s="138" t="s">
        <v>1</v>
      </c>
      <c r="BC38" s="138" t="s">
        <v>1800</v>
      </c>
      <c r="BD38" s="138" t="s">
        <v>96</v>
      </c>
    </row>
    <row r="39" s="2" customFormat="1" ht="25.44" customHeight="1">
      <c r="A39" s="40"/>
      <c r="B39" s="46"/>
      <c r="C39" s="162"/>
      <c r="D39" s="163" t="s">
        <v>55</v>
      </c>
      <c r="E39" s="164"/>
      <c r="F39" s="164"/>
      <c r="G39" s="165" t="s">
        <v>56</v>
      </c>
      <c r="H39" s="166" t="s">
        <v>57</v>
      </c>
      <c r="I39" s="164"/>
      <c r="J39" s="167">
        <f>SUM(J30:J37)</f>
        <v>0</v>
      </c>
      <c r="K39" s="168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38" t="s">
        <v>194</v>
      </c>
      <c r="BA39" s="138" t="s">
        <v>1</v>
      </c>
      <c r="BB39" s="138" t="s">
        <v>1</v>
      </c>
      <c r="BC39" s="138" t="s">
        <v>1801</v>
      </c>
      <c r="BD39" s="138" t="s">
        <v>96</v>
      </c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38" t="s">
        <v>219</v>
      </c>
      <c r="BA40" s="138" t="s">
        <v>1</v>
      </c>
      <c r="BB40" s="138" t="s">
        <v>1</v>
      </c>
      <c r="BC40" s="138" t="s">
        <v>1802</v>
      </c>
      <c r="BD40" s="138" t="s">
        <v>96</v>
      </c>
    </row>
    <row r="41" s="1" customFormat="1" ht="14.4" customHeight="1">
      <c r="B41" s="21"/>
      <c r="L41" s="21"/>
      <c r="AZ41" s="138" t="s">
        <v>221</v>
      </c>
      <c r="BA41" s="138" t="s">
        <v>1</v>
      </c>
      <c r="BB41" s="138" t="s">
        <v>1</v>
      </c>
      <c r="BC41" s="138" t="s">
        <v>1802</v>
      </c>
      <c r="BD41" s="138" t="s">
        <v>96</v>
      </c>
    </row>
    <row r="42" s="1" customFormat="1" ht="14.4" customHeight="1">
      <c r="B42" s="21"/>
      <c r="L42" s="21"/>
      <c r="AZ42" s="138" t="s">
        <v>1803</v>
      </c>
      <c r="BA42" s="138" t="s">
        <v>1</v>
      </c>
      <c r="BB42" s="138" t="s">
        <v>1</v>
      </c>
      <c r="BC42" s="138" t="s">
        <v>1804</v>
      </c>
      <c r="BD42" s="138" t="s">
        <v>96</v>
      </c>
    </row>
    <row r="43" s="1" customFormat="1" ht="14.4" customHeight="1">
      <c r="B43" s="21"/>
      <c r="L43" s="21"/>
      <c r="AZ43" s="138" t="s">
        <v>1805</v>
      </c>
      <c r="BA43" s="138" t="s">
        <v>1</v>
      </c>
      <c r="BB43" s="138" t="s">
        <v>1</v>
      </c>
      <c r="BC43" s="138" t="s">
        <v>1806</v>
      </c>
      <c r="BD43" s="138" t="s">
        <v>96</v>
      </c>
    </row>
    <row r="44" s="1" customFormat="1" ht="14.4" customHeight="1">
      <c r="B44" s="21"/>
      <c r="L44" s="21"/>
      <c r="AZ44" s="138" t="s">
        <v>204</v>
      </c>
      <c r="BA44" s="138" t="s">
        <v>1</v>
      </c>
      <c r="BB44" s="138" t="s">
        <v>1</v>
      </c>
      <c r="BC44" s="138" t="s">
        <v>1807</v>
      </c>
      <c r="BD44" s="138" t="s">
        <v>96</v>
      </c>
    </row>
    <row r="45" s="1" customFormat="1" ht="14.4" customHeight="1">
      <c r="B45" s="21"/>
      <c r="L45" s="21"/>
      <c r="AZ45" s="138" t="s">
        <v>1808</v>
      </c>
      <c r="BA45" s="138" t="s">
        <v>1</v>
      </c>
      <c r="BB45" s="138" t="s">
        <v>1</v>
      </c>
      <c r="BC45" s="138" t="s">
        <v>1807</v>
      </c>
      <c r="BD45" s="138" t="s">
        <v>96</v>
      </c>
    </row>
    <row r="46" s="1" customFormat="1" ht="14.4" customHeight="1">
      <c r="B46" s="21"/>
      <c r="L46" s="21"/>
      <c r="AZ46" s="138" t="s">
        <v>1809</v>
      </c>
      <c r="BA46" s="138" t="s">
        <v>1</v>
      </c>
      <c r="BB46" s="138" t="s">
        <v>1</v>
      </c>
      <c r="BC46" s="138" t="s">
        <v>1810</v>
      </c>
      <c r="BD46" s="138" t="s">
        <v>96</v>
      </c>
    </row>
    <row r="47" s="1" customFormat="1" ht="14.4" customHeight="1">
      <c r="B47" s="21"/>
      <c r="L47" s="21"/>
      <c r="AZ47" s="138" t="s">
        <v>202</v>
      </c>
      <c r="BA47" s="138" t="s">
        <v>1</v>
      </c>
      <c r="BB47" s="138" t="s">
        <v>1</v>
      </c>
      <c r="BC47" s="138" t="s">
        <v>1056</v>
      </c>
      <c r="BD47" s="138" t="s">
        <v>96</v>
      </c>
    </row>
    <row r="48" s="1" customFormat="1" ht="14.4" customHeight="1">
      <c r="B48" s="21"/>
      <c r="L48" s="21"/>
    </row>
    <row r="49" s="2" customFormat="1" ht="14.4" customHeight="1">
      <c r="B49" s="65"/>
      <c r="D49" s="169" t="s">
        <v>58</v>
      </c>
      <c r="E49" s="170"/>
      <c r="F49" s="170"/>
      <c r="G49" s="169" t="s">
        <v>59</v>
      </c>
      <c r="H49" s="170"/>
      <c r="I49" s="170"/>
      <c r="J49" s="170"/>
      <c r="K49" s="170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71" t="s">
        <v>60</v>
      </c>
      <c r="E60" s="172"/>
      <c r="F60" s="173" t="s">
        <v>61</v>
      </c>
      <c r="G60" s="171" t="s">
        <v>60</v>
      </c>
      <c r="H60" s="172"/>
      <c r="I60" s="172"/>
      <c r="J60" s="174" t="s">
        <v>61</v>
      </c>
      <c r="K60" s="172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69" t="s">
        <v>62</v>
      </c>
      <c r="E64" s="175"/>
      <c r="F64" s="175"/>
      <c r="G64" s="169" t="s">
        <v>63</v>
      </c>
      <c r="H64" s="175"/>
      <c r="I64" s="175"/>
      <c r="J64" s="175"/>
      <c r="K64" s="175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71" t="s">
        <v>60</v>
      </c>
      <c r="E75" s="172"/>
      <c r="F75" s="173" t="s">
        <v>61</v>
      </c>
      <c r="G75" s="171" t="s">
        <v>60</v>
      </c>
      <c r="H75" s="172"/>
      <c r="I75" s="172"/>
      <c r="J75" s="174" t="s">
        <v>61</v>
      </c>
      <c r="K75" s="172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78"/>
      <c r="C80" s="179"/>
      <c r="D80" s="179"/>
      <c r="E80" s="179"/>
      <c r="F80" s="179"/>
      <c r="G80" s="179"/>
      <c r="H80" s="179"/>
      <c r="I80" s="179"/>
      <c r="J80" s="179"/>
      <c r="K80" s="179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230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0" t="str">
        <f>E7</f>
        <v>Bakov nad Jizerou, oprava vodovodu a kanalizace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132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2125-6 - IO 02.2-Kanalizační stoka S1-Havlíčkova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Bakov nad Jizerou</v>
      </c>
      <c r="G88" s="42"/>
      <c r="H88" s="42"/>
      <c r="I88" s="33" t="s">
        <v>24</v>
      </c>
      <c r="J88" s="81" t="str">
        <f>IF(J12="","",J12)</f>
        <v>5. 8. 2022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Vodovody a kanalizace Mladá Boleslav, a.s.</v>
      </c>
      <c r="G90" s="42"/>
      <c r="H90" s="42"/>
      <c r="I90" s="33" t="s">
        <v>38</v>
      </c>
      <c r="J90" s="38" t="str">
        <f>E21</f>
        <v>Ing. Petr Čepický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43</v>
      </c>
      <c r="J91" s="38" t="str">
        <f>E24</f>
        <v>Ing. Petr Čepický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81" t="s">
        <v>231</v>
      </c>
      <c r="D93" s="182"/>
      <c r="E93" s="182"/>
      <c r="F93" s="182"/>
      <c r="G93" s="182"/>
      <c r="H93" s="182"/>
      <c r="I93" s="182"/>
      <c r="J93" s="183" t="s">
        <v>232</v>
      </c>
      <c r="K93" s="18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84" t="s">
        <v>233</v>
      </c>
      <c r="D95" s="42"/>
      <c r="E95" s="42"/>
      <c r="F95" s="42"/>
      <c r="G95" s="42"/>
      <c r="H95" s="42"/>
      <c r="I95" s="42"/>
      <c r="J95" s="112">
        <f>J132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234</v>
      </c>
    </row>
    <row r="96" s="9" customFormat="1" ht="24.96" customHeight="1">
      <c r="A96" s="9"/>
      <c r="B96" s="185"/>
      <c r="C96" s="186"/>
      <c r="D96" s="187" t="s">
        <v>235</v>
      </c>
      <c r="E96" s="188"/>
      <c r="F96" s="188"/>
      <c r="G96" s="188"/>
      <c r="H96" s="188"/>
      <c r="I96" s="188"/>
      <c r="J96" s="189">
        <f>J133</f>
        <v>0</v>
      </c>
      <c r="K96" s="186"/>
      <c r="L96" s="19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91"/>
      <c r="C97" s="192"/>
      <c r="D97" s="193" t="s">
        <v>236</v>
      </c>
      <c r="E97" s="194"/>
      <c r="F97" s="194"/>
      <c r="G97" s="194"/>
      <c r="H97" s="194"/>
      <c r="I97" s="194"/>
      <c r="J97" s="195">
        <f>J134</f>
        <v>0</v>
      </c>
      <c r="K97" s="192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1"/>
      <c r="C98" s="192"/>
      <c r="D98" s="193" t="s">
        <v>1811</v>
      </c>
      <c r="E98" s="194"/>
      <c r="F98" s="194"/>
      <c r="G98" s="194"/>
      <c r="H98" s="194"/>
      <c r="I98" s="194"/>
      <c r="J98" s="195">
        <f>J224</f>
        <v>0</v>
      </c>
      <c r="K98" s="192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92"/>
      <c r="D99" s="193" t="s">
        <v>1812</v>
      </c>
      <c r="E99" s="194"/>
      <c r="F99" s="194"/>
      <c r="G99" s="194"/>
      <c r="H99" s="194"/>
      <c r="I99" s="194"/>
      <c r="J99" s="195">
        <f>J227</f>
        <v>0</v>
      </c>
      <c r="K99" s="192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92"/>
      <c r="D100" s="193" t="s">
        <v>237</v>
      </c>
      <c r="E100" s="194"/>
      <c r="F100" s="194"/>
      <c r="G100" s="194"/>
      <c r="H100" s="194"/>
      <c r="I100" s="194"/>
      <c r="J100" s="195">
        <f>J232</f>
        <v>0</v>
      </c>
      <c r="K100" s="192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92"/>
      <c r="D101" s="193" t="s">
        <v>238</v>
      </c>
      <c r="E101" s="194"/>
      <c r="F101" s="194"/>
      <c r="G101" s="194"/>
      <c r="H101" s="194"/>
      <c r="I101" s="194"/>
      <c r="J101" s="195">
        <f>J237</f>
        <v>0</v>
      </c>
      <c r="K101" s="192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92"/>
      <c r="D102" s="193" t="s">
        <v>240</v>
      </c>
      <c r="E102" s="194"/>
      <c r="F102" s="194"/>
      <c r="G102" s="194"/>
      <c r="H102" s="194"/>
      <c r="I102" s="194"/>
      <c r="J102" s="195">
        <f>J254</f>
        <v>0</v>
      </c>
      <c r="K102" s="192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92"/>
      <c r="D103" s="193" t="s">
        <v>241</v>
      </c>
      <c r="E103" s="194"/>
      <c r="F103" s="194"/>
      <c r="G103" s="194"/>
      <c r="H103" s="194"/>
      <c r="I103" s="194"/>
      <c r="J103" s="195">
        <f>J321</f>
        <v>0</v>
      </c>
      <c r="K103" s="192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1"/>
      <c r="C104" s="192"/>
      <c r="D104" s="193" t="s">
        <v>1813</v>
      </c>
      <c r="E104" s="194"/>
      <c r="F104" s="194"/>
      <c r="G104" s="194"/>
      <c r="H104" s="194"/>
      <c r="I104" s="194"/>
      <c r="J104" s="195">
        <f>J330</f>
        <v>0</v>
      </c>
      <c r="K104" s="192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92"/>
      <c r="D105" s="193" t="s">
        <v>243</v>
      </c>
      <c r="E105" s="194"/>
      <c r="F105" s="194"/>
      <c r="G105" s="194"/>
      <c r="H105" s="194"/>
      <c r="I105" s="194"/>
      <c r="J105" s="195">
        <f>J340</f>
        <v>0</v>
      </c>
      <c r="K105" s="192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92"/>
      <c r="D106" s="193" t="s">
        <v>244</v>
      </c>
      <c r="E106" s="194"/>
      <c r="F106" s="194"/>
      <c r="G106" s="194"/>
      <c r="H106" s="194"/>
      <c r="I106" s="194"/>
      <c r="J106" s="195">
        <f>J363</f>
        <v>0</v>
      </c>
      <c r="K106" s="192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5"/>
      <c r="C107" s="186"/>
      <c r="D107" s="187" t="s">
        <v>1814</v>
      </c>
      <c r="E107" s="188"/>
      <c r="F107" s="188"/>
      <c r="G107" s="188"/>
      <c r="H107" s="188"/>
      <c r="I107" s="188"/>
      <c r="J107" s="189">
        <f>J368</f>
        <v>0</v>
      </c>
      <c r="K107" s="186"/>
      <c r="L107" s="19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1"/>
      <c r="C108" s="192"/>
      <c r="D108" s="193" t="s">
        <v>1815</v>
      </c>
      <c r="E108" s="194"/>
      <c r="F108" s="194"/>
      <c r="G108" s="194"/>
      <c r="H108" s="194"/>
      <c r="I108" s="194"/>
      <c r="J108" s="195">
        <f>J369</f>
        <v>0</v>
      </c>
      <c r="K108" s="192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5"/>
      <c r="C109" s="186"/>
      <c r="D109" s="187" t="s">
        <v>245</v>
      </c>
      <c r="E109" s="188"/>
      <c r="F109" s="188"/>
      <c r="G109" s="188"/>
      <c r="H109" s="188"/>
      <c r="I109" s="188"/>
      <c r="J109" s="189">
        <f>J374</f>
        <v>0</v>
      </c>
      <c r="K109" s="186"/>
      <c r="L109" s="19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1"/>
      <c r="C110" s="192"/>
      <c r="D110" s="193" t="s">
        <v>246</v>
      </c>
      <c r="E110" s="194"/>
      <c r="F110" s="194"/>
      <c r="G110" s="194"/>
      <c r="H110" s="194"/>
      <c r="I110" s="194"/>
      <c r="J110" s="195">
        <f>J375</f>
        <v>0</v>
      </c>
      <c r="K110" s="192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1"/>
      <c r="C111" s="192"/>
      <c r="D111" s="193" t="s">
        <v>247</v>
      </c>
      <c r="E111" s="194"/>
      <c r="F111" s="194"/>
      <c r="G111" s="194"/>
      <c r="H111" s="194"/>
      <c r="I111" s="194"/>
      <c r="J111" s="195">
        <f>J380</f>
        <v>0</v>
      </c>
      <c r="K111" s="192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1"/>
      <c r="C112" s="192"/>
      <c r="D112" s="193" t="s">
        <v>248</v>
      </c>
      <c r="E112" s="194"/>
      <c r="F112" s="194"/>
      <c r="G112" s="194"/>
      <c r="H112" s="194"/>
      <c r="I112" s="194"/>
      <c r="J112" s="195">
        <f>J382</f>
        <v>0</v>
      </c>
      <c r="K112" s="192"/>
      <c r="L112" s="19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249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0" t="str">
        <f>E7</f>
        <v>Bakov nad Jizerou, oprava vodovodu a kanalizace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132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2125-6 - IO 02.2-Kanalizační stoka S1-Havlíčkova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Bakov nad Jizerou</v>
      </c>
      <c r="G126" s="42"/>
      <c r="H126" s="42"/>
      <c r="I126" s="33" t="s">
        <v>24</v>
      </c>
      <c r="J126" s="81" t="str">
        <f>IF(J12="","",J12)</f>
        <v>5. 8. 2022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30</v>
      </c>
      <c r="D128" s="42"/>
      <c r="E128" s="42"/>
      <c r="F128" s="28" t="str">
        <f>E15</f>
        <v>Vodovody a kanalizace Mladá Boleslav, a.s.</v>
      </c>
      <c r="G128" s="42"/>
      <c r="H128" s="42"/>
      <c r="I128" s="33" t="s">
        <v>38</v>
      </c>
      <c r="J128" s="38" t="str">
        <f>E21</f>
        <v>Ing. Petr Čepický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3" t="s">
        <v>36</v>
      </c>
      <c r="D129" s="42"/>
      <c r="E129" s="42"/>
      <c r="F129" s="28" t="str">
        <f>IF(E18="","",E18)</f>
        <v>Vyplň údaj</v>
      </c>
      <c r="G129" s="42"/>
      <c r="H129" s="42"/>
      <c r="I129" s="33" t="s">
        <v>43</v>
      </c>
      <c r="J129" s="38" t="str">
        <f>E24</f>
        <v>Ing. Petr Čepický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197"/>
      <c r="B131" s="198"/>
      <c r="C131" s="199" t="s">
        <v>250</v>
      </c>
      <c r="D131" s="200" t="s">
        <v>70</v>
      </c>
      <c r="E131" s="200" t="s">
        <v>66</v>
      </c>
      <c r="F131" s="200" t="s">
        <v>67</v>
      </c>
      <c r="G131" s="200" t="s">
        <v>251</v>
      </c>
      <c r="H131" s="200" t="s">
        <v>252</v>
      </c>
      <c r="I131" s="200" t="s">
        <v>253</v>
      </c>
      <c r="J131" s="201" t="s">
        <v>232</v>
      </c>
      <c r="K131" s="202" t="s">
        <v>254</v>
      </c>
      <c r="L131" s="203"/>
      <c r="M131" s="102" t="s">
        <v>1</v>
      </c>
      <c r="N131" s="103" t="s">
        <v>49</v>
      </c>
      <c r="O131" s="103" t="s">
        <v>255</v>
      </c>
      <c r="P131" s="103" t="s">
        <v>256</v>
      </c>
      <c r="Q131" s="103" t="s">
        <v>257</v>
      </c>
      <c r="R131" s="103" t="s">
        <v>258</v>
      </c>
      <c r="S131" s="103" t="s">
        <v>259</v>
      </c>
      <c r="T131" s="104" t="s">
        <v>260</v>
      </c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</row>
    <row r="132" s="2" customFormat="1" ht="22.8" customHeight="1">
      <c r="A132" s="40"/>
      <c r="B132" s="41"/>
      <c r="C132" s="109" t="s">
        <v>261</v>
      </c>
      <c r="D132" s="42"/>
      <c r="E132" s="42"/>
      <c r="F132" s="42"/>
      <c r="G132" s="42"/>
      <c r="H132" s="42"/>
      <c r="I132" s="42"/>
      <c r="J132" s="204">
        <f>BK132</f>
        <v>0</v>
      </c>
      <c r="K132" s="42"/>
      <c r="L132" s="46"/>
      <c r="M132" s="105"/>
      <c r="N132" s="205"/>
      <c r="O132" s="106"/>
      <c r="P132" s="206">
        <f>P133+P368+P374</f>
        <v>0</v>
      </c>
      <c r="Q132" s="106"/>
      <c r="R132" s="206">
        <f>R133+R368+R374</f>
        <v>823.42721931000006</v>
      </c>
      <c r="S132" s="106"/>
      <c r="T132" s="207">
        <f>T133+T368+T374</f>
        <v>337.12678459999995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84</v>
      </c>
      <c r="AU132" s="18" t="s">
        <v>234</v>
      </c>
      <c r="BK132" s="208">
        <f>BK133+BK368+BK374</f>
        <v>0</v>
      </c>
    </row>
    <row r="133" s="12" customFormat="1" ht="25.92" customHeight="1">
      <c r="A133" s="12"/>
      <c r="B133" s="209"/>
      <c r="C133" s="210"/>
      <c r="D133" s="211" t="s">
        <v>84</v>
      </c>
      <c r="E133" s="212" t="s">
        <v>262</v>
      </c>
      <c r="F133" s="212" t="s">
        <v>263</v>
      </c>
      <c r="G133" s="210"/>
      <c r="H133" s="210"/>
      <c r="I133" s="213"/>
      <c r="J133" s="214">
        <f>BK133</f>
        <v>0</v>
      </c>
      <c r="K133" s="210"/>
      <c r="L133" s="215"/>
      <c r="M133" s="216"/>
      <c r="N133" s="217"/>
      <c r="O133" s="217"/>
      <c r="P133" s="218">
        <f>P134+P224+P227+P232+P237+P254+P321+P340+P363</f>
        <v>0</v>
      </c>
      <c r="Q133" s="217"/>
      <c r="R133" s="218">
        <f>R134+R224+R227+R232+R237+R254+R321+R340+R363</f>
        <v>823.32253491000006</v>
      </c>
      <c r="S133" s="217"/>
      <c r="T133" s="219">
        <f>T134+T224+T227+T232+T237+T254+T321+T340+T363</f>
        <v>337.12678459999995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93</v>
      </c>
      <c r="AT133" s="221" t="s">
        <v>84</v>
      </c>
      <c r="AU133" s="221" t="s">
        <v>85</v>
      </c>
      <c r="AY133" s="220" t="s">
        <v>264</v>
      </c>
      <c r="BK133" s="222">
        <f>BK134+BK224+BK227+BK232+BK237+BK254+BK321+BK340+BK363</f>
        <v>0</v>
      </c>
    </row>
    <row r="134" s="12" customFormat="1" ht="22.8" customHeight="1">
      <c r="A134" s="12"/>
      <c r="B134" s="209"/>
      <c r="C134" s="210"/>
      <c r="D134" s="211" t="s">
        <v>84</v>
      </c>
      <c r="E134" s="223" t="s">
        <v>93</v>
      </c>
      <c r="F134" s="223" t="s">
        <v>265</v>
      </c>
      <c r="G134" s="210"/>
      <c r="H134" s="210"/>
      <c r="I134" s="213"/>
      <c r="J134" s="224">
        <f>BK134</f>
        <v>0</v>
      </c>
      <c r="K134" s="210"/>
      <c r="L134" s="215"/>
      <c r="M134" s="216"/>
      <c r="N134" s="217"/>
      <c r="O134" s="217"/>
      <c r="P134" s="218">
        <f>SUM(P135:P223)</f>
        <v>0</v>
      </c>
      <c r="Q134" s="217"/>
      <c r="R134" s="218">
        <f>SUM(R135:R223)</f>
        <v>689.55883900000003</v>
      </c>
      <c r="S134" s="217"/>
      <c r="T134" s="219">
        <f>SUM(T135:T223)</f>
        <v>250.66051999999999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93</v>
      </c>
      <c r="AT134" s="221" t="s">
        <v>84</v>
      </c>
      <c r="AU134" s="221" t="s">
        <v>93</v>
      </c>
      <c r="AY134" s="220" t="s">
        <v>264</v>
      </c>
      <c r="BK134" s="222">
        <f>SUM(BK135:BK223)</f>
        <v>0</v>
      </c>
    </row>
    <row r="135" s="2" customFormat="1" ht="24.15" customHeight="1">
      <c r="A135" s="40"/>
      <c r="B135" s="41"/>
      <c r="C135" s="225" t="s">
        <v>93</v>
      </c>
      <c r="D135" s="225" t="s">
        <v>266</v>
      </c>
      <c r="E135" s="226" t="s">
        <v>1057</v>
      </c>
      <c r="F135" s="227" t="s">
        <v>1058</v>
      </c>
      <c r="G135" s="228" t="s">
        <v>269</v>
      </c>
      <c r="H135" s="229">
        <v>448.04199999999997</v>
      </c>
      <c r="I135" s="230"/>
      <c r="J135" s="231">
        <f>ROUND(I135*H135,2)</f>
        <v>0</v>
      </c>
      <c r="K135" s="232"/>
      <c r="L135" s="46"/>
      <c r="M135" s="233" t="s">
        <v>1</v>
      </c>
      <c r="N135" s="234" t="s">
        <v>50</v>
      </c>
      <c r="O135" s="93"/>
      <c r="P135" s="235">
        <f>O135*H135</f>
        <v>0</v>
      </c>
      <c r="Q135" s="235">
        <v>0</v>
      </c>
      <c r="R135" s="235">
        <f>Q135*H135</f>
        <v>0</v>
      </c>
      <c r="S135" s="235">
        <v>0.32000000000000001</v>
      </c>
      <c r="T135" s="236">
        <f>S135*H135</f>
        <v>143.37343999999999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7" t="s">
        <v>270</v>
      </c>
      <c r="AT135" s="237" t="s">
        <v>266</v>
      </c>
      <c r="AU135" s="237" t="s">
        <v>96</v>
      </c>
      <c r="AY135" s="18" t="s">
        <v>264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8" t="s">
        <v>93</v>
      </c>
      <c r="BK135" s="238">
        <f>ROUND(I135*H135,2)</f>
        <v>0</v>
      </c>
      <c r="BL135" s="18" t="s">
        <v>270</v>
      </c>
      <c r="BM135" s="237" t="s">
        <v>1816</v>
      </c>
    </row>
    <row r="136" s="13" customFormat="1">
      <c r="A136" s="13"/>
      <c r="B136" s="239"/>
      <c r="C136" s="240"/>
      <c r="D136" s="241" t="s">
        <v>272</v>
      </c>
      <c r="E136" s="242" t="s">
        <v>1760</v>
      </c>
      <c r="F136" s="243" t="s">
        <v>1817</v>
      </c>
      <c r="G136" s="240"/>
      <c r="H136" s="244">
        <v>144.75999999999999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272</v>
      </c>
      <c r="AU136" s="250" t="s">
        <v>96</v>
      </c>
      <c r="AV136" s="13" t="s">
        <v>96</v>
      </c>
      <c r="AW136" s="13" t="s">
        <v>42</v>
      </c>
      <c r="AX136" s="13" t="s">
        <v>85</v>
      </c>
      <c r="AY136" s="250" t="s">
        <v>264</v>
      </c>
    </row>
    <row r="137" s="14" customFormat="1">
      <c r="A137" s="14"/>
      <c r="B137" s="251"/>
      <c r="C137" s="252"/>
      <c r="D137" s="241" t="s">
        <v>272</v>
      </c>
      <c r="E137" s="253" t="s">
        <v>1762</v>
      </c>
      <c r="F137" s="254" t="s">
        <v>281</v>
      </c>
      <c r="G137" s="252"/>
      <c r="H137" s="255">
        <v>144.75999999999999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272</v>
      </c>
      <c r="AU137" s="261" t="s">
        <v>96</v>
      </c>
      <c r="AV137" s="14" t="s">
        <v>282</v>
      </c>
      <c r="AW137" s="14" t="s">
        <v>42</v>
      </c>
      <c r="AX137" s="14" t="s">
        <v>85</v>
      </c>
      <c r="AY137" s="261" t="s">
        <v>264</v>
      </c>
    </row>
    <row r="138" s="13" customFormat="1">
      <c r="A138" s="13"/>
      <c r="B138" s="239"/>
      <c r="C138" s="240"/>
      <c r="D138" s="241" t="s">
        <v>272</v>
      </c>
      <c r="E138" s="242" t="s">
        <v>1763</v>
      </c>
      <c r="F138" s="243" t="s">
        <v>1818</v>
      </c>
      <c r="G138" s="240"/>
      <c r="H138" s="244">
        <v>60.700000000000003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272</v>
      </c>
      <c r="AU138" s="250" t="s">
        <v>96</v>
      </c>
      <c r="AV138" s="13" t="s">
        <v>96</v>
      </c>
      <c r="AW138" s="13" t="s">
        <v>42</v>
      </c>
      <c r="AX138" s="13" t="s">
        <v>85</v>
      </c>
      <c r="AY138" s="250" t="s">
        <v>264</v>
      </c>
    </row>
    <row r="139" s="14" customFormat="1">
      <c r="A139" s="14"/>
      <c r="B139" s="251"/>
      <c r="C139" s="252"/>
      <c r="D139" s="241" t="s">
        <v>272</v>
      </c>
      <c r="E139" s="253" t="s">
        <v>1765</v>
      </c>
      <c r="F139" s="254" t="s">
        <v>281</v>
      </c>
      <c r="G139" s="252"/>
      <c r="H139" s="255">
        <v>60.700000000000003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272</v>
      </c>
      <c r="AU139" s="261" t="s">
        <v>96</v>
      </c>
      <c r="AV139" s="14" t="s">
        <v>282</v>
      </c>
      <c r="AW139" s="14" t="s">
        <v>42</v>
      </c>
      <c r="AX139" s="14" t="s">
        <v>85</v>
      </c>
      <c r="AY139" s="261" t="s">
        <v>264</v>
      </c>
    </row>
    <row r="140" s="13" customFormat="1">
      <c r="A140" s="13"/>
      <c r="B140" s="239"/>
      <c r="C140" s="240"/>
      <c r="D140" s="241" t="s">
        <v>272</v>
      </c>
      <c r="E140" s="242" t="s">
        <v>1766</v>
      </c>
      <c r="F140" s="243" t="s">
        <v>1819</v>
      </c>
      <c r="G140" s="240"/>
      <c r="H140" s="244">
        <v>399.26999999999998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272</v>
      </c>
      <c r="AU140" s="250" t="s">
        <v>96</v>
      </c>
      <c r="AV140" s="13" t="s">
        <v>96</v>
      </c>
      <c r="AW140" s="13" t="s">
        <v>42</v>
      </c>
      <c r="AX140" s="13" t="s">
        <v>85</v>
      </c>
      <c r="AY140" s="250" t="s">
        <v>264</v>
      </c>
    </row>
    <row r="141" s="14" customFormat="1">
      <c r="A141" s="14"/>
      <c r="B141" s="251"/>
      <c r="C141" s="252"/>
      <c r="D141" s="241" t="s">
        <v>272</v>
      </c>
      <c r="E141" s="253" t="s">
        <v>1768</v>
      </c>
      <c r="F141" s="254" t="s">
        <v>281</v>
      </c>
      <c r="G141" s="252"/>
      <c r="H141" s="255">
        <v>399.26999999999998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272</v>
      </c>
      <c r="AU141" s="261" t="s">
        <v>96</v>
      </c>
      <c r="AV141" s="14" t="s">
        <v>282</v>
      </c>
      <c r="AW141" s="14" t="s">
        <v>42</v>
      </c>
      <c r="AX141" s="14" t="s">
        <v>85</v>
      </c>
      <c r="AY141" s="261" t="s">
        <v>264</v>
      </c>
    </row>
    <row r="142" s="13" customFormat="1">
      <c r="A142" s="13"/>
      <c r="B142" s="239"/>
      <c r="C142" s="240"/>
      <c r="D142" s="241" t="s">
        <v>272</v>
      </c>
      <c r="E142" s="242" t="s">
        <v>1772</v>
      </c>
      <c r="F142" s="243" t="s">
        <v>1820</v>
      </c>
      <c r="G142" s="240"/>
      <c r="H142" s="244">
        <v>125.54000000000001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272</v>
      </c>
      <c r="AU142" s="250" t="s">
        <v>96</v>
      </c>
      <c r="AV142" s="13" t="s">
        <v>96</v>
      </c>
      <c r="AW142" s="13" t="s">
        <v>42</v>
      </c>
      <c r="AX142" s="13" t="s">
        <v>85</v>
      </c>
      <c r="AY142" s="250" t="s">
        <v>264</v>
      </c>
    </row>
    <row r="143" s="14" customFormat="1">
      <c r="A143" s="14"/>
      <c r="B143" s="251"/>
      <c r="C143" s="252"/>
      <c r="D143" s="241" t="s">
        <v>272</v>
      </c>
      <c r="E143" s="253" t="s">
        <v>1821</v>
      </c>
      <c r="F143" s="254" t="s">
        <v>281</v>
      </c>
      <c r="G143" s="252"/>
      <c r="H143" s="255">
        <v>125.54000000000001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272</v>
      </c>
      <c r="AU143" s="261" t="s">
        <v>96</v>
      </c>
      <c r="AV143" s="14" t="s">
        <v>282</v>
      </c>
      <c r="AW143" s="14" t="s">
        <v>42</v>
      </c>
      <c r="AX143" s="14" t="s">
        <v>85</v>
      </c>
      <c r="AY143" s="261" t="s">
        <v>264</v>
      </c>
    </row>
    <row r="144" s="13" customFormat="1">
      <c r="A144" s="13"/>
      <c r="B144" s="239"/>
      <c r="C144" s="240"/>
      <c r="D144" s="241" t="s">
        <v>272</v>
      </c>
      <c r="E144" s="242" t="s">
        <v>1769</v>
      </c>
      <c r="F144" s="243" t="s">
        <v>1822</v>
      </c>
      <c r="G144" s="240"/>
      <c r="H144" s="244">
        <v>2.298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272</v>
      </c>
      <c r="AU144" s="250" t="s">
        <v>96</v>
      </c>
      <c r="AV144" s="13" t="s">
        <v>96</v>
      </c>
      <c r="AW144" s="13" t="s">
        <v>42</v>
      </c>
      <c r="AX144" s="13" t="s">
        <v>85</v>
      </c>
      <c r="AY144" s="250" t="s">
        <v>264</v>
      </c>
    </row>
    <row r="145" s="14" customFormat="1">
      <c r="A145" s="14"/>
      <c r="B145" s="251"/>
      <c r="C145" s="252"/>
      <c r="D145" s="241" t="s">
        <v>272</v>
      </c>
      <c r="E145" s="253" t="s">
        <v>1</v>
      </c>
      <c r="F145" s="254" t="s">
        <v>281</v>
      </c>
      <c r="G145" s="252"/>
      <c r="H145" s="255">
        <v>2.298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272</v>
      </c>
      <c r="AU145" s="261" t="s">
        <v>96</v>
      </c>
      <c r="AV145" s="14" t="s">
        <v>282</v>
      </c>
      <c r="AW145" s="14" t="s">
        <v>42</v>
      </c>
      <c r="AX145" s="14" t="s">
        <v>85</v>
      </c>
      <c r="AY145" s="261" t="s">
        <v>264</v>
      </c>
    </row>
    <row r="146" s="13" customFormat="1">
      <c r="A146" s="13"/>
      <c r="B146" s="239"/>
      <c r="C146" s="240"/>
      <c r="D146" s="241" t="s">
        <v>272</v>
      </c>
      <c r="E146" s="242" t="s">
        <v>1823</v>
      </c>
      <c r="F146" s="243" t="s">
        <v>1824</v>
      </c>
      <c r="G146" s="240"/>
      <c r="H146" s="244">
        <v>20.858000000000001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272</v>
      </c>
      <c r="AU146" s="250" t="s">
        <v>96</v>
      </c>
      <c r="AV146" s="13" t="s">
        <v>96</v>
      </c>
      <c r="AW146" s="13" t="s">
        <v>42</v>
      </c>
      <c r="AX146" s="13" t="s">
        <v>85</v>
      </c>
      <c r="AY146" s="250" t="s">
        <v>264</v>
      </c>
    </row>
    <row r="147" s="14" customFormat="1">
      <c r="A147" s="14"/>
      <c r="B147" s="251"/>
      <c r="C147" s="252"/>
      <c r="D147" s="241" t="s">
        <v>272</v>
      </c>
      <c r="E147" s="253" t="s">
        <v>1803</v>
      </c>
      <c r="F147" s="254" t="s">
        <v>281</v>
      </c>
      <c r="G147" s="252"/>
      <c r="H147" s="255">
        <v>20.858000000000001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272</v>
      </c>
      <c r="AU147" s="261" t="s">
        <v>96</v>
      </c>
      <c r="AV147" s="14" t="s">
        <v>282</v>
      </c>
      <c r="AW147" s="14" t="s">
        <v>42</v>
      </c>
      <c r="AX147" s="14" t="s">
        <v>85</v>
      </c>
      <c r="AY147" s="261" t="s">
        <v>264</v>
      </c>
    </row>
    <row r="148" s="13" customFormat="1">
      <c r="A148" s="13"/>
      <c r="B148" s="239"/>
      <c r="C148" s="240"/>
      <c r="D148" s="241" t="s">
        <v>272</v>
      </c>
      <c r="E148" s="242" t="s">
        <v>1030</v>
      </c>
      <c r="F148" s="243" t="s">
        <v>1825</v>
      </c>
      <c r="G148" s="240"/>
      <c r="H148" s="244">
        <v>228.34200000000001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272</v>
      </c>
      <c r="AU148" s="250" t="s">
        <v>96</v>
      </c>
      <c r="AV148" s="13" t="s">
        <v>96</v>
      </c>
      <c r="AW148" s="13" t="s">
        <v>42</v>
      </c>
      <c r="AX148" s="13" t="s">
        <v>85</v>
      </c>
      <c r="AY148" s="250" t="s">
        <v>264</v>
      </c>
    </row>
    <row r="149" s="13" customFormat="1">
      <c r="A149" s="13"/>
      <c r="B149" s="239"/>
      <c r="C149" s="240"/>
      <c r="D149" s="241" t="s">
        <v>272</v>
      </c>
      <c r="E149" s="242" t="s">
        <v>1032</v>
      </c>
      <c r="F149" s="243" t="s">
        <v>1826</v>
      </c>
      <c r="G149" s="240"/>
      <c r="H149" s="244">
        <v>205.46000000000001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272</v>
      </c>
      <c r="AU149" s="250" t="s">
        <v>96</v>
      </c>
      <c r="AV149" s="13" t="s">
        <v>96</v>
      </c>
      <c r="AW149" s="13" t="s">
        <v>42</v>
      </c>
      <c r="AX149" s="13" t="s">
        <v>85</v>
      </c>
      <c r="AY149" s="250" t="s">
        <v>264</v>
      </c>
    </row>
    <row r="150" s="13" customFormat="1">
      <c r="A150" s="13"/>
      <c r="B150" s="239"/>
      <c r="C150" s="240"/>
      <c r="D150" s="241" t="s">
        <v>272</v>
      </c>
      <c r="E150" s="242" t="s">
        <v>1805</v>
      </c>
      <c r="F150" s="243" t="s">
        <v>1827</v>
      </c>
      <c r="G150" s="240"/>
      <c r="H150" s="244">
        <v>14.24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272</v>
      </c>
      <c r="AU150" s="250" t="s">
        <v>96</v>
      </c>
      <c r="AV150" s="13" t="s">
        <v>96</v>
      </c>
      <c r="AW150" s="13" t="s">
        <v>42</v>
      </c>
      <c r="AX150" s="13" t="s">
        <v>85</v>
      </c>
      <c r="AY150" s="250" t="s">
        <v>264</v>
      </c>
    </row>
    <row r="151" s="14" customFormat="1">
      <c r="A151" s="14"/>
      <c r="B151" s="251"/>
      <c r="C151" s="252"/>
      <c r="D151" s="241" t="s">
        <v>272</v>
      </c>
      <c r="E151" s="253" t="s">
        <v>1068</v>
      </c>
      <c r="F151" s="254" t="s">
        <v>281</v>
      </c>
      <c r="G151" s="252"/>
      <c r="H151" s="255">
        <v>448.04199999999997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272</v>
      </c>
      <c r="AU151" s="261" t="s">
        <v>96</v>
      </c>
      <c r="AV151" s="14" t="s">
        <v>282</v>
      </c>
      <c r="AW151" s="14" t="s">
        <v>42</v>
      </c>
      <c r="AX151" s="14" t="s">
        <v>93</v>
      </c>
      <c r="AY151" s="261" t="s">
        <v>264</v>
      </c>
    </row>
    <row r="152" s="2" customFormat="1" ht="24.15" customHeight="1">
      <c r="A152" s="40"/>
      <c r="B152" s="41"/>
      <c r="C152" s="225" t="s">
        <v>96</v>
      </c>
      <c r="D152" s="225" t="s">
        <v>266</v>
      </c>
      <c r="E152" s="226" t="s">
        <v>274</v>
      </c>
      <c r="F152" s="227" t="s">
        <v>275</v>
      </c>
      <c r="G152" s="228" t="s">
        <v>269</v>
      </c>
      <c r="H152" s="229">
        <v>242.58199999999999</v>
      </c>
      <c r="I152" s="230"/>
      <c r="J152" s="231">
        <f>ROUND(I152*H152,2)</f>
        <v>0</v>
      </c>
      <c r="K152" s="232"/>
      <c r="L152" s="46"/>
      <c r="M152" s="233" t="s">
        <v>1</v>
      </c>
      <c r="N152" s="234" t="s">
        <v>50</v>
      </c>
      <c r="O152" s="93"/>
      <c r="P152" s="235">
        <f>O152*H152</f>
        <v>0</v>
      </c>
      <c r="Q152" s="235">
        <v>0</v>
      </c>
      <c r="R152" s="235">
        <f>Q152*H152</f>
        <v>0</v>
      </c>
      <c r="S152" s="235">
        <v>0.44</v>
      </c>
      <c r="T152" s="236">
        <f>S152*H152</f>
        <v>106.73608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7" t="s">
        <v>270</v>
      </c>
      <c r="AT152" s="237" t="s">
        <v>266</v>
      </c>
      <c r="AU152" s="237" t="s">
        <v>96</v>
      </c>
      <c r="AY152" s="18" t="s">
        <v>264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8" t="s">
        <v>93</v>
      </c>
      <c r="BK152" s="238">
        <f>ROUND(I152*H152,2)</f>
        <v>0</v>
      </c>
      <c r="BL152" s="18" t="s">
        <v>270</v>
      </c>
      <c r="BM152" s="237" t="s">
        <v>1828</v>
      </c>
    </row>
    <row r="153" s="13" customFormat="1">
      <c r="A153" s="13"/>
      <c r="B153" s="239"/>
      <c r="C153" s="240"/>
      <c r="D153" s="241" t="s">
        <v>272</v>
      </c>
      <c r="E153" s="242" t="s">
        <v>1034</v>
      </c>
      <c r="F153" s="243" t="s">
        <v>1829</v>
      </c>
      <c r="G153" s="240"/>
      <c r="H153" s="244">
        <v>242.58199999999999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272</v>
      </c>
      <c r="AU153" s="250" t="s">
        <v>96</v>
      </c>
      <c r="AV153" s="13" t="s">
        <v>96</v>
      </c>
      <c r="AW153" s="13" t="s">
        <v>42</v>
      </c>
      <c r="AX153" s="13" t="s">
        <v>93</v>
      </c>
      <c r="AY153" s="250" t="s">
        <v>264</v>
      </c>
    </row>
    <row r="154" s="2" customFormat="1" ht="16.5" customHeight="1">
      <c r="A154" s="40"/>
      <c r="B154" s="41"/>
      <c r="C154" s="225" t="s">
        <v>282</v>
      </c>
      <c r="D154" s="225" t="s">
        <v>266</v>
      </c>
      <c r="E154" s="226" t="s">
        <v>1072</v>
      </c>
      <c r="F154" s="227" t="s">
        <v>1073</v>
      </c>
      <c r="G154" s="228" t="s">
        <v>308</v>
      </c>
      <c r="H154" s="229">
        <v>1.8999999999999999</v>
      </c>
      <c r="I154" s="230"/>
      <c r="J154" s="231">
        <f>ROUND(I154*H154,2)</f>
        <v>0</v>
      </c>
      <c r="K154" s="232"/>
      <c r="L154" s="46"/>
      <c r="M154" s="233" t="s">
        <v>1</v>
      </c>
      <c r="N154" s="234" t="s">
        <v>50</v>
      </c>
      <c r="O154" s="93"/>
      <c r="P154" s="235">
        <f>O154*H154</f>
        <v>0</v>
      </c>
      <c r="Q154" s="235">
        <v>0</v>
      </c>
      <c r="R154" s="235">
        <f>Q154*H154</f>
        <v>0</v>
      </c>
      <c r="S154" s="235">
        <v>0.28999999999999998</v>
      </c>
      <c r="T154" s="236">
        <f>S154*H154</f>
        <v>0.55099999999999993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7" t="s">
        <v>270</v>
      </c>
      <c r="AT154" s="237" t="s">
        <v>266</v>
      </c>
      <c r="AU154" s="237" t="s">
        <v>96</v>
      </c>
      <c r="AY154" s="18" t="s">
        <v>264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8" t="s">
        <v>93</v>
      </c>
      <c r="BK154" s="238">
        <f>ROUND(I154*H154,2)</f>
        <v>0</v>
      </c>
      <c r="BL154" s="18" t="s">
        <v>270</v>
      </c>
      <c r="BM154" s="237" t="s">
        <v>1830</v>
      </c>
    </row>
    <row r="155" s="13" customFormat="1">
      <c r="A155" s="13"/>
      <c r="B155" s="239"/>
      <c r="C155" s="240"/>
      <c r="D155" s="241" t="s">
        <v>272</v>
      </c>
      <c r="E155" s="242" t="s">
        <v>165</v>
      </c>
      <c r="F155" s="243" t="s">
        <v>310</v>
      </c>
      <c r="G155" s="240"/>
      <c r="H155" s="244">
        <v>1.8999999999999999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272</v>
      </c>
      <c r="AU155" s="250" t="s">
        <v>96</v>
      </c>
      <c r="AV155" s="13" t="s">
        <v>96</v>
      </c>
      <c r="AW155" s="13" t="s">
        <v>42</v>
      </c>
      <c r="AX155" s="13" t="s">
        <v>93</v>
      </c>
      <c r="AY155" s="250" t="s">
        <v>264</v>
      </c>
    </row>
    <row r="156" s="2" customFormat="1" ht="24.15" customHeight="1">
      <c r="A156" s="40"/>
      <c r="B156" s="41"/>
      <c r="C156" s="225" t="s">
        <v>270</v>
      </c>
      <c r="D156" s="225" t="s">
        <v>266</v>
      </c>
      <c r="E156" s="226" t="s">
        <v>316</v>
      </c>
      <c r="F156" s="227" t="s">
        <v>317</v>
      </c>
      <c r="G156" s="228" t="s">
        <v>318</v>
      </c>
      <c r="H156" s="229">
        <v>231.61600000000001</v>
      </c>
      <c r="I156" s="230"/>
      <c r="J156" s="231">
        <f>ROUND(I156*H156,2)</f>
        <v>0</v>
      </c>
      <c r="K156" s="232"/>
      <c r="L156" s="46"/>
      <c r="M156" s="233" t="s">
        <v>1</v>
      </c>
      <c r="N156" s="234" t="s">
        <v>50</v>
      </c>
      <c r="O156" s="93"/>
      <c r="P156" s="235">
        <f>O156*H156</f>
        <v>0</v>
      </c>
      <c r="Q156" s="235">
        <v>3.0000000000000001E-05</v>
      </c>
      <c r="R156" s="235">
        <f>Q156*H156</f>
        <v>0.0069484800000000008</v>
      </c>
      <c r="S156" s="235">
        <v>0</v>
      </c>
      <c r="T156" s="23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7" t="s">
        <v>270</v>
      </c>
      <c r="AT156" s="237" t="s">
        <v>266</v>
      </c>
      <c r="AU156" s="237" t="s">
        <v>96</v>
      </c>
      <c r="AY156" s="18" t="s">
        <v>264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8" t="s">
        <v>93</v>
      </c>
      <c r="BK156" s="238">
        <f>ROUND(I156*H156,2)</f>
        <v>0</v>
      </c>
      <c r="BL156" s="18" t="s">
        <v>270</v>
      </c>
      <c r="BM156" s="237" t="s">
        <v>1831</v>
      </c>
    </row>
    <row r="157" s="13" customFormat="1">
      <c r="A157" s="13"/>
      <c r="B157" s="239"/>
      <c r="C157" s="240"/>
      <c r="D157" s="241" t="s">
        <v>272</v>
      </c>
      <c r="E157" s="242" t="s">
        <v>1</v>
      </c>
      <c r="F157" s="243" t="s">
        <v>1832</v>
      </c>
      <c r="G157" s="240"/>
      <c r="H157" s="244">
        <v>231.61600000000001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272</v>
      </c>
      <c r="AU157" s="250" t="s">
        <v>96</v>
      </c>
      <c r="AV157" s="13" t="s">
        <v>96</v>
      </c>
      <c r="AW157" s="13" t="s">
        <v>42</v>
      </c>
      <c r="AX157" s="13" t="s">
        <v>93</v>
      </c>
      <c r="AY157" s="250" t="s">
        <v>264</v>
      </c>
    </row>
    <row r="158" s="2" customFormat="1" ht="24.15" customHeight="1">
      <c r="A158" s="40"/>
      <c r="B158" s="41"/>
      <c r="C158" s="225" t="s">
        <v>305</v>
      </c>
      <c r="D158" s="225" t="s">
        <v>266</v>
      </c>
      <c r="E158" s="226" t="s">
        <v>322</v>
      </c>
      <c r="F158" s="227" t="s">
        <v>323</v>
      </c>
      <c r="G158" s="228" t="s">
        <v>324</v>
      </c>
      <c r="H158" s="229">
        <v>28.952000000000002</v>
      </c>
      <c r="I158" s="230"/>
      <c r="J158" s="231">
        <f>ROUND(I158*H158,2)</f>
        <v>0</v>
      </c>
      <c r="K158" s="232"/>
      <c r="L158" s="46"/>
      <c r="M158" s="233" t="s">
        <v>1</v>
      </c>
      <c r="N158" s="234" t="s">
        <v>50</v>
      </c>
      <c r="O158" s="93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7" t="s">
        <v>270</v>
      </c>
      <c r="AT158" s="237" t="s">
        <v>266</v>
      </c>
      <c r="AU158" s="237" t="s">
        <v>96</v>
      </c>
      <c r="AY158" s="18" t="s">
        <v>264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8" t="s">
        <v>93</v>
      </c>
      <c r="BK158" s="238">
        <f>ROUND(I158*H158,2)</f>
        <v>0</v>
      </c>
      <c r="BL158" s="18" t="s">
        <v>270</v>
      </c>
      <c r="BM158" s="237" t="s">
        <v>1833</v>
      </c>
    </row>
    <row r="159" s="13" customFormat="1">
      <c r="A159" s="13"/>
      <c r="B159" s="239"/>
      <c r="C159" s="240"/>
      <c r="D159" s="241" t="s">
        <v>272</v>
      </c>
      <c r="E159" s="242" t="s">
        <v>1</v>
      </c>
      <c r="F159" s="243" t="s">
        <v>1834</v>
      </c>
      <c r="G159" s="240"/>
      <c r="H159" s="244">
        <v>28.952000000000002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272</v>
      </c>
      <c r="AU159" s="250" t="s">
        <v>96</v>
      </c>
      <c r="AV159" s="13" t="s">
        <v>96</v>
      </c>
      <c r="AW159" s="13" t="s">
        <v>42</v>
      </c>
      <c r="AX159" s="13" t="s">
        <v>93</v>
      </c>
      <c r="AY159" s="250" t="s">
        <v>264</v>
      </c>
    </row>
    <row r="160" s="2" customFormat="1" ht="16.5" customHeight="1">
      <c r="A160" s="40"/>
      <c r="B160" s="41"/>
      <c r="C160" s="225" t="s">
        <v>311</v>
      </c>
      <c r="D160" s="225" t="s">
        <v>266</v>
      </c>
      <c r="E160" s="226" t="s">
        <v>328</v>
      </c>
      <c r="F160" s="227" t="s">
        <v>329</v>
      </c>
      <c r="G160" s="228" t="s">
        <v>308</v>
      </c>
      <c r="H160" s="229">
        <v>15.6</v>
      </c>
      <c r="I160" s="230"/>
      <c r="J160" s="231">
        <f>ROUND(I160*H160,2)</f>
        <v>0</v>
      </c>
      <c r="K160" s="232"/>
      <c r="L160" s="46"/>
      <c r="M160" s="233" t="s">
        <v>1</v>
      </c>
      <c r="N160" s="234" t="s">
        <v>50</v>
      </c>
      <c r="O160" s="93"/>
      <c r="P160" s="235">
        <f>O160*H160</f>
        <v>0</v>
      </c>
      <c r="Q160" s="235">
        <v>0.036900000000000002</v>
      </c>
      <c r="R160" s="235">
        <f>Q160*H160</f>
        <v>0.57564000000000004</v>
      </c>
      <c r="S160" s="235">
        <v>0</v>
      </c>
      <c r="T160" s="23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7" t="s">
        <v>270</v>
      </c>
      <c r="AT160" s="237" t="s">
        <v>266</v>
      </c>
      <c r="AU160" s="237" t="s">
        <v>96</v>
      </c>
      <c r="AY160" s="18" t="s">
        <v>264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8" t="s">
        <v>93</v>
      </c>
      <c r="BK160" s="238">
        <f>ROUND(I160*H160,2)</f>
        <v>0</v>
      </c>
      <c r="BL160" s="18" t="s">
        <v>270</v>
      </c>
      <c r="BM160" s="237" t="s">
        <v>1835</v>
      </c>
    </row>
    <row r="161" s="13" customFormat="1">
      <c r="A161" s="13"/>
      <c r="B161" s="239"/>
      <c r="C161" s="240"/>
      <c r="D161" s="241" t="s">
        <v>272</v>
      </c>
      <c r="E161" s="242" t="s">
        <v>168</v>
      </c>
      <c r="F161" s="243" t="s">
        <v>1836</v>
      </c>
      <c r="G161" s="240"/>
      <c r="H161" s="244">
        <v>15.6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272</v>
      </c>
      <c r="AU161" s="250" t="s">
        <v>96</v>
      </c>
      <c r="AV161" s="13" t="s">
        <v>96</v>
      </c>
      <c r="AW161" s="13" t="s">
        <v>42</v>
      </c>
      <c r="AX161" s="13" t="s">
        <v>93</v>
      </c>
      <c r="AY161" s="250" t="s">
        <v>264</v>
      </c>
    </row>
    <row r="162" s="2" customFormat="1" ht="24.15" customHeight="1">
      <c r="A162" s="40"/>
      <c r="B162" s="41"/>
      <c r="C162" s="225" t="s">
        <v>315</v>
      </c>
      <c r="D162" s="225" t="s">
        <v>266</v>
      </c>
      <c r="E162" s="226" t="s">
        <v>333</v>
      </c>
      <c r="F162" s="227" t="s">
        <v>334</v>
      </c>
      <c r="G162" s="228" t="s">
        <v>308</v>
      </c>
      <c r="H162" s="229">
        <v>2.3999999999999999</v>
      </c>
      <c r="I162" s="230"/>
      <c r="J162" s="231">
        <f>ROUND(I162*H162,2)</f>
        <v>0</v>
      </c>
      <c r="K162" s="232"/>
      <c r="L162" s="46"/>
      <c r="M162" s="233" t="s">
        <v>1</v>
      </c>
      <c r="N162" s="234" t="s">
        <v>50</v>
      </c>
      <c r="O162" s="93"/>
      <c r="P162" s="235">
        <f>O162*H162</f>
        <v>0</v>
      </c>
      <c r="Q162" s="235">
        <v>0.036900000000000002</v>
      </c>
      <c r="R162" s="235">
        <f>Q162*H162</f>
        <v>0.08856</v>
      </c>
      <c r="S162" s="235">
        <v>0</v>
      </c>
      <c r="T162" s="23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7" t="s">
        <v>270</v>
      </c>
      <c r="AT162" s="237" t="s">
        <v>266</v>
      </c>
      <c r="AU162" s="237" t="s">
        <v>96</v>
      </c>
      <c r="AY162" s="18" t="s">
        <v>264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8" t="s">
        <v>93</v>
      </c>
      <c r="BK162" s="238">
        <f>ROUND(I162*H162,2)</f>
        <v>0</v>
      </c>
      <c r="BL162" s="18" t="s">
        <v>270</v>
      </c>
      <c r="BM162" s="237" t="s">
        <v>1837</v>
      </c>
    </row>
    <row r="163" s="13" customFormat="1">
      <c r="A163" s="13"/>
      <c r="B163" s="239"/>
      <c r="C163" s="240"/>
      <c r="D163" s="241" t="s">
        <v>272</v>
      </c>
      <c r="E163" s="242" t="s">
        <v>170</v>
      </c>
      <c r="F163" s="243" t="s">
        <v>1838</v>
      </c>
      <c r="G163" s="240"/>
      <c r="H163" s="244">
        <v>2.3999999999999999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272</v>
      </c>
      <c r="AU163" s="250" t="s">
        <v>96</v>
      </c>
      <c r="AV163" s="13" t="s">
        <v>96</v>
      </c>
      <c r="AW163" s="13" t="s">
        <v>42</v>
      </c>
      <c r="AX163" s="13" t="s">
        <v>93</v>
      </c>
      <c r="AY163" s="250" t="s">
        <v>264</v>
      </c>
    </row>
    <row r="164" s="2" customFormat="1" ht="33" customHeight="1">
      <c r="A164" s="40"/>
      <c r="B164" s="41"/>
      <c r="C164" s="225" t="s">
        <v>321</v>
      </c>
      <c r="D164" s="225" t="s">
        <v>266</v>
      </c>
      <c r="E164" s="226" t="s">
        <v>346</v>
      </c>
      <c r="F164" s="227" t="s">
        <v>347</v>
      </c>
      <c r="G164" s="228" t="s">
        <v>348</v>
      </c>
      <c r="H164" s="229">
        <v>207.709</v>
      </c>
      <c r="I164" s="230"/>
      <c r="J164" s="231">
        <f>ROUND(I164*H164,2)</f>
        <v>0</v>
      </c>
      <c r="K164" s="232"/>
      <c r="L164" s="46"/>
      <c r="M164" s="233" t="s">
        <v>1</v>
      </c>
      <c r="N164" s="234" t="s">
        <v>50</v>
      </c>
      <c r="O164" s="93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7" t="s">
        <v>270</v>
      </c>
      <c r="AT164" s="237" t="s">
        <v>266</v>
      </c>
      <c r="AU164" s="237" t="s">
        <v>96</v>
      </c>
      <c r="AY164" s="18" t="s">
        <v>264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93</v>
      </c>
      <c r="BK164" s="238">
        <f>ROUND(I164*H164,2)</f>
        <v>0</v>
      </c>
      <c r="BL164" s="18" t="s">
        <v>270</v>
      </c>
      <c r="BM164" s="237" t="s">
        <v>1839</v>
      </c>
    </row>
    <row r="165" s="13" customFormat="1">
      <c r="A165" s="13"/>
      <c r="B165" s="239"/>
      <c r="C165" s="240"/>
      <c r="D165" s="241" t="s">
        <v>272</v>
      </c>
      <c r="E165" s="242" t="s">
        <v>1085</v>
      </c>
      <c r="F165" s="243" t="s">
        <v>1840</v>
      </c>
      <c r="G165" s="240"/>
      <c r="H165" s="244">
        <v>446.209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272</v>
      </c>
      <c r="AU165" s="250" t="s">
        <v>96</v>
      </c>
      <c r="AV165" s="13" t="s">
        <v>96</v>
      </c>
      <c r="AW165" s="13" t="s">
        <v>42</v>
      </c>
      <c r="AX165" s="13" t="s">
        <v>85</v>
      </c>
      <c r="AY165" s="250" t="s">
        <v>264</v>
      </c>
    </row>
    <row r="166" s="13" customFormat="1">
      <c r="A166" s="13"/>
      <c r="B166" s="239"/>
      <c r="C166" s="240"/>
      <c r="D166" s="241" t="s">
        <v>272</v>
      </c>
      <c r="E166" s="242" t="s">
        <v>1841</v>
      </c>
      <c r="F166" s="243" t="s">
        <v>1842</v>
      </c>
      <c r="G166" s="240"/>
      <c r="H166" s="244">
        <v>-8.3209999999999997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272</v>
      </c>
      <c r="AU166" s="250" t="s">
        <v>96</v>
      </c>
      <c r="AV166" s="13" t="s">
        <v>96</v>
      </c>
      <c r="AW166" s="13" t="s">
        <v>42</v>
      </c>
      <c r="AX166" s="13" t="s">
        <v>85</v>
      </c>
      <c r="AY166" s="250" t="s">
        <v>264</v>
      </c>
    </row>
    <row r="167" s="13" customFormat="1">
      <c r="A167" s="13"/>
      <c r="B167" s="239"/>
      <c r="C167" s="240"/>
      <c r="D167" s="241" t="s">
        <v>272</v>
      </c>
      <c r="E167" s="242" t="s">
        <v>1843</v>
      </c>
      <c r="F167" s="243" t="s">
        <v>1844</v>
      </c>
      <c r="G167" s="240"/>
      <c r="H167" s="244">
        <v>-22.469999999999999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272</v>
      </c>
      <c r="AU167" s="250" t="s">
        <v>96</v>
      </c>
      <c r="AV167" s="13" t="s">
        <v>96</v>
      </c>
      <c r="AW167" s="13" t="s">
        <v>42</v>
      </c>
      <c r="AX167" s="13" t="s">
        <v>85</v>
      </c>
      <c r="AY167" s="250" t="s">
        <v>264</v>
      </c>
    </row>
    <row r="168" s="14" customFormat="1">
      <c r="A168" s="14"/>
      <c r="B168" s="251"/>
      <c r="C168" s="252"/>
      <c r="D168" s="241" t="s">
        <v>272</v>
      </c>
      <c r="E168" s="253" t="s">
        <v>176</v>
      </c>
      <c r="F168" s="254" t="s">
        <v>281</v>
      </c>
      <c r="G168" s="252"/>
      <c r="H168" s="255">
        <v>415.41800000000001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272</v>
      </c>
      <c r="AU168" s="261" t="s">
        <v>96</v>
      </c>
      <c r="AV168" s="14" t="s">
        <v>282</v>
      </c>
      <c r="AW168" s="14" t="s">
        <v>42</v>
      </c>
      <c r="AX168" s="14" t="s">
        <v>85</v>
      </c>
      <c r="AY168" s="261" t="s">
        <v>264</v>
      </c>
    </row>
    <row r="169" s="13" customFormat="1">
      <c r="A169" s="13"/>
      <c r="B169" s="239"/>
      <c r="C169" s="240"/>
      <c r="D169" s="241" t="s">
        <v>272</v>
      </c>
      <c r="E169" s="242" t="s">
        <v>178</v>
      </c>
      <c r="F169" s="243" t="s">
        <v>1087</v>
      </c>
      <c r="G169" s="240"/>
      <c r="H169" s="244">
        <v>0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272</v>
      </c>
      <c r="AU169" s="250" t="s">
        <v>96</v>
      </c>
      <c r="AV169" s="13" t="s">
        <v>96</v>
      </c>
      <c r="AW169" s="13" t="s">
        <v>42</v>
      </c>
      <c r="AX169" s="13" t="s">
        <v>85</v>
      </c>
      <c r="AY169" s="250" t="s">
        <v>264</v>
      </c>
    </row>
    <row r="170" s="13" customFormat="1">
      <c r="A170" s="13"/>
      <c r="B170" s="239"/>
      <c r="C170" s="240"/>
      <c r="D170" s="241" t="s">
        <v>272</v>
      </c>
      <c r="E170" s="242" t="s">
        <v>180</v>
      </c>
      <c r="F170" s="243" t="s">
        <v>357</v>
      </c>
      <c r="G170" s="240"/>
      <c r="H170" s="244">
        <v>415.41800000000001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272</v>
      </c>
      <c r="AU170" s="250" t="s">
        <v>96</v>
      </c>
      <c r="AV170" s="13" t="s">
        <v>96</v>
      </c>
      <c r="AW170" s="13" t="s">
        <v>42</v>
      </c>
      <c r="AX170" s="13" t="s">
        <v>85</v>
      </c>
      <c r="AY170" s="250" t="s">
        <v>264</v>
      </c>
    </row>
    <row r="171" s="13" customFormat="1">
      <c r="A171" s="13"/>
      <c r="B171" s="239"/>
      <c r="C171" s="240"/>
      <c r="D171" s="241" t="s">
        <v>272</v>
      </c>
      <c r="E171" s="242" t="s">
        <v>182</v>
      </c>
      <c r="F171" s="243" t="s">
        <v>358</v>
      </c>
      <c r="G171" s="240"/>
      <c r="H171" s="244">
        <v>207.709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272</v>
      </c>
      <c r="AU171" s="250" t="s">
        <v>96</v>
      </c>
      <c r="AV171" s="13" t="s">
        <v>96</v>
      </c>
      <c r="AW171" s="13" t="s">
        <v>42</v>
      </c>
      <c r="AX171" s="13" t="s">
        <v>93</v>
      </c>
      <c r="AY171" s="250" t="s">
        <v>264</v>
      </c>
    </row>
    <row r="172" s="2" customFormat="1" ht="33" customHeight="1">
      <c r="A172" s="40"/>
      <c r="B172" s="41"/>
      <c r="C172" s="225" t="s">
        <v>327</v>
      </c>
      <c r="D172" s="225" t="s">
        <v>266</v>
      </c>
      <c r="E172" s="226" t="s">
        <v>360</v>
      </c>
      <c r="F172" s="227" t="s">
        <v>361</v>
      </c>
      <c r="G172" s="228" t="s">
        <v>348</v>
      </c>
      <c r="H172" s="229">
        <v>207.709</v>
      </c>
      <c r="I172" s="230"/>
      <c r="J172" s="231">
        <f>ROUND(I172*H172,2)</f>
        <v>0</v>
      </c>
      <c r="K172" s="232"/>
      <c r="L172" s="46"/>
      <c r="M172" s="233" t="s">
        <v>1</v>
      </c>
      <c r="N172" s="234" t="s">
        <v>50</v>
      </c>
      <c r="O172" s="93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7" t="s">
        <v>270</v>
      </c>
      <c r="AT172" s="237" t="s">
        <v>266</v>
      </c>
      <c r="AU172" s="237" t="s">
        <v>96</v>
      </c>
      <c r="AY172" s="18" t="s">
        <v>264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8" t="s">
        <v>93</v>
      </c>
      <c r="BK172" s="238">
        <f>ROUND(I172*H172,2)</f>
        <v>0</v>
      </c>
      <c r="BL172" s="18" t="s">
        <v>270</v>
      </c>
      <c r="BM172" s="237" t="s">
        <v>1845</v>
      </c>
    </row>
    <row r="173" s="13" customFormat="1">
      <c r="A173" s="13"/>
      <c r="B173" s="239"/>
      <c r="C173" s="240"/>
      <c r="D173" s="241" t="s">
        <v>272</v>
      </c>
      <c r="E173" s="242" t="s">
        <v>184</v>
      </c>
      <c r="F173" s="243" t="s">
        <v>358</v>
      </c>
      <c r="G173" s="240"/>
      <c r="H173" s="244">
        <v>207.709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272</v>
      </c>
      <c r="AU173" s="250" t="s">
        <v>96</v>
      </c>
      <c r="AV173" s="13" t="s">
        <v>96</v>
      </c>
      <c r="AW173" s="13" t="s">
        <v>42</v>
      </c>
      <c r="AX173" s="13" t="s">
        <v>93</v>
      </c>
      <c r="AY173" s="250" t="s">
        <v>264</v>
      </c>
    </row>
    <row r="174" s="2" customFormat="1" ht="24.15" customHeight="1">
      <c r="A174" s="40"/>
      <c r="B174" s="41"/>
      <c r="C174" s="225" t="s">
        <v>332</v>
      </c>
      <c r="D174" s="225" t="s">
        <v>266</v>
      </c>
      <c r="E174" s="226" t="s">
        <v>364</v>
      </c>
      <c r="F174" s="227" t="s">
        <v>365</v>
      </c>
      <c r="G174" s="228" t="s">
        <v>348</v>
      </c>
      <c r="H174" s="229">
        <v>29.75</v>
      </c>
      <c r="I174" s="230"/>
      <c r="J174" s="231">
        <f>ROUND(I174*H174,2)</f>
        <v>0</v>
      </c>
      <c r="K174" s="232"/>
      <c r="L174" s="46"/>
      <c r="M174" s="233" t="s">
        <v>1</v>
      </c>
      <c r="N174" s="234" t="s">
        <v>50</v>
      </c>
      <c r="O174" s="93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7" t="s">
        <v>270</v>
      </c>
      <c r="AT174" s="237" t="s">
        <v>266</v>
      </c>
      <c r="AU174" s="237" t="s">
        <v>96</v>
      </c>
      <c r="AY174" s="18" t="s">
        <v>264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8" t="s">
        <v>93</v>
      </c>
      <c r="BK174" s="238">
        <f>ROUND(I174*H174,2)</f>
        <v>0</v>
      </c>
      <c r="BL174" s="18" t="s">
        <v>270</v>
      </c>
      <c r="BM174" s="237" t="s">
        <v>1846</v>
      </c>
    </row>
    <row r="175" s="13" customFormat="1">
      <c r="A175" s="13"/>
      <c r="B175" s="239"/>
      <c r="C175" s="240"/>
      <c r="D175" s="241" t="s">
        <v>272</v>
      </c>
      <c r="E175" s="242" t="s">
        <v>1</v>
      </c>
      <c r="F175" s="243" t="s">
        <v>367</v>
      </c>
      <c r="G175" s="240"/>
      <c r="H175" s="244">
        <v>18.719999999999999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272</v>
      </c>
      <c r="AU175" s="250" t="s">
        <v>96</v>
      </c>
      <c r="AV175" s="13" t="s">
        <v>96</v>
      </c>
      <c r="AW175" s="13" t="s">
        <v>42</v>
      </c>
      <c r="AX175" s="13" t="s">
        <v>85</v>
      </c>
      <c r="AY175" s="250" t="s">
        <v>264</v>
      </c>
    </row>
    <row r="176" s="13" customFormat="1">
      <c r="A176" s="13"/>
      <c r="B176" s="239"/>
      <c r="C176" s="240"/>
      <c r="D176" s="241" t="s">
        <v>272</v>
      </c>
      <c r="E176" s="242" t="s">
        <v>1</v>
      </c>
      <c r="F176" s="243" t="s">
        <v>1847</v>
      </c>
      <c r="G176" s="240"/>
      <c r="H176" s="244">
        <v>11.029999999999999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272</v>
      </c>
      <c r="AU176" s="250" t="s">
        <v>96</v>
      </c>
      <c r="AV176" s="13" t="s">
        <v>96</v>
      </c>
      <c r="AW176" s="13" t="s">
        <v>42</v>
      </c>
      <c r="AX176" s="13" t="s">
        <v>85</v>
      </c>
      <c r="AY176" s="250" t="s">
        <v>264</v>
      </c>
    </row>
    <row r="177" s="15" customFormat="1">
      <c r="A177" s="15"/>
      <c r="B177" s="262"/>
      <c r="C177" s="263"/>
      <c r="D177" s="241" t="s">
        <v>272</v>
      </c>
      <c r="E177" s="264" t="s">
        <v>1</v>
      </c>
      <c r="F177" s="265" t="s">
        <v>344</v>
      </c>
      <c r="G177" s="263"/>
      <c r="H177" s="266">
        <v>29.75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2" t="s">
        <v>272</v>
      </c>
      <c r="AU177" s="272" t="s">
        <v>96</v>
      </c>
      <c r="AV177" s="15" t="s">
        <v>270</v>
      </c>
      <c r="AW177" s="15" t="s">
        <v>42</v>
      </c>
      <c r="AX177" s="15" t="s">
        <v>93</v>
      </c>
      <c r="AY177" s="272" t="s">
        <v>264</v>
      </c>
    </row>
    <row r="178" s="2" customFormat="1" ht="21.75" customHeight="1">
      <c r="A178" s="40"/>
      <c r="B178" s="41"/>
      <c r="C178" s="225" t="s">
        <v>337</v>
      </c>
      <c r="D178" s="225" t="s">
        <v>266</v>
      </c>
      <c r="E178" s="226" t="s">
        <v>369</v>
      </c>
      <c r="F178" s="227" t="s">
        <v>370</v>
      </c>
      <c r="G178" s="228" t="s">
        <v>269</v>
      </c>
      <c r="H178" s="229">
        <v>944.29399999999998</v>
      </c>
      <c r="I178" s="230"/>
      <c r="J178" s="231">
        <f>ROUND(I178*H178,2)</f>
        <v>0</v>
      </c>
      <c r="K178" s="232"/>
      <c r="L178" s="46"/>
      <c r="M178" s="233" t="s">
        <v>1</v>
      </c>
      <c r="N178" s="234" t="s">
        <v>50</v>
      </c>
      <c r="O178" s="93"/>
      <c r="P178" s="235">
        <f>O178*H178</f>
        <v>0</v>
      </c>
      <c r="Q178" s="235">
        <v>0.00058</v>
      </c>
      <c r="R178" s="235">
        <f>Q178*H178</f>
        <v>0.54769051999999996</v>
      </c>
      <c r="S178" s="235">
        <v>0</v>
      </c>
      <c r="T178" s="23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7" t="s">
        <v>270</v>
      </c>
      <c r="AT178" s="237" t="s">
        <v>266</v>
      </c>
      <c r="AU178" s="237" t="s">
        <v>96</v>
      </c>
      <c r="AY178" s="18" t="s">
        <v>264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8" t="s">
        <v>93</v>
      </c>
      <c r="BK178" s="238">
        <f>ROUND(I178*H178,2)</f>
        <v>0</v>
      </c>
      <c r="BL178" s="18" t="s">
        <v>270</v>
      </c>
      <c r="BM178" s="237" t="s">
        <v>1848</v>
      </c>
    </row>
    <row r="179" s="13" customFormat="1">
      <c r="A179" s="13"/>
      <c r="B179" s="239"/>
      <c r="C179" s="240"/>
      <c r="D179" s="241" t="s">
        <v>272</v>
      </c>
      <c r="E179" s="242" t="s">
        <v>185</v>
      </c>
      <c r="F179" s="243" t="s">
        <v>1849</v>
      </c>
      <c r="G179" s="240"/>
      <c r="H179" s="244">
        <v>944.29399999999998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272</v>
      </c>
      <c r="AU179" s="250" t="s">
        <v>96</v>
      </c>
      <c r="AV179" s="13" t="s">
        <v>96</v>
      </c>
      <c r="AW179" s="13" t="s">
        <v>42</v>
      </c>
      <c r="AX179" s="13" t="s">
        <v>93</v>
      </c>
      <c r="AY179" s="250" t="s">
        <v>264</v>
      </c>
    </row>
    <row r="180" s="2" customFormat="1" ht="21.75" customHeight="1">
      <c r="A180" s="40"/>
      <c r="B180" s="41"/>
      <c r="C180" s="225" t="s">
        <v>345</v>
      </c>
      <c r="D180" s="225" t="s">
        <v>266</v>
      </c>
      <c r="E180" s="226" t="s">
        <v>374</v>
      </c>
      <c r="F180" s="227" t="s">
        <v>375</v>
      </c>
      <c r="G180" s="228" t="s">
        <v>269</v>
      </c>
      <c r="H180" s="229">
        <v>944.29399999999998</v>
      </c>
      <c r="I180" s="230"/>
      <c r="J180" s="231">
        <f>ROUND(I180*H180,2)</f>
        <v>0</v>
      </c>
      <c r="K180" s="232"/>
      <c r="L180" s="46"/>
      <c r="M180" s="233" t="s">
        <v>1</v>
      </c>
      <c r="N180" s="234" t="s">
        <v>50</v>
      </c>
      <c r="O180" s="93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7" t="s">
        <v>270</v>
      </c>
      <c r="AT180" s="237" t="s">
        <v>266</v>
      </c>
      <c r="AU180" s="237" t="s">
        <v>96</v>
      </c>
      <c r="AY180" s="18" t="s">
        <v>264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8" t="s">
        <v>93</v>
      </c>
      <c r="BK180" s="238">
        <f>ROUND(I180*H180,2)</f>
        <v>0</v>
      </c>
      <c r="BL180" s="18" t="s">
        <v>270</v>
      </c>
      <c r="BM180" s="237" t="s">
        <v>1850</v>
      </c>
    </row>
    <row r="181" s="13" customFormat="1">
      <c r="A181" s="13"/>
      <c r="B181" s="239"/>
      <c r="C181" s="240"/>
      <c r="D181" s="241" t="s">
        <v>272</v>
      </c>
      <c r="E181" s="242" t="s">
        <v>1</v>
      </c>
      <c r="F181" s="243" t="s">
        <v>185</v>
      </c>
      <c r="G181" s="240"/>
      <c r="H181" s="244">
        <v>944.29399999999998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272</v>
      </c>
      <c r="AU181" s="250" t="s">
        <v>96</v>
      </c>
      <c r="AV181" s="13" t="s">
        <v>96</v>
      </c>
      <c r="AW181" s="13" t="s">
        <v>42</v>
      </c>
      <c r="AX181" s="13" t="s">
        <v>93</v>
      </c>
      <c r="AY181" s="250" t="s">
        <v>264</v>
      </c>
    </row>
    <row r="182" s="2" customFormat="1" ht="37.8" customHeight="1">
      <c r="A182" s="40"/>
      <c r="B182" s="41"/>
      <c r="C182" s="225" t="s">
        <v>359</v>
      </c>
      <c r="D182" s="225" t="s">
        <v>266</v>
      </c>
      <c r="E182" s="226" t="s">
        <v>378</v>
      </c>
      <c r="F182" s="227" t="s">
        <v>379</v>
      </c>
      <c r="G182" s="228" t="s">
        <v>348</v>
      </c>
      <c r="H182" s="229">
        <v>70.786000000000001</v>
      </c>
      <c r="I182" s="230"/>
      <c r="J182" s="231">
        <f>ROUND(I182*H182,2)</f>
        <v>0</v>
      </c>
      <c r="K182" s="232"/>
      <c r="L182" s="46"/>
      <c r="M182" s="233" t="s">
        <v>1</v>
      </c>
      <c r="N182" s="234" t="s">
        <v>50</v>
      </c>
      <c r="O182" s="93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7" t="s">
        <v>270</v>
      </c>
      <c r="AT182" s="237" t="s">
        <v>266</v>
      </c>
      <c r="AU182" s="237" t="s">
        <v>96</v>
      </c>
      <c r="AY182" s="18" t="s">
        <v>264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8" t="s">
        <v>93</v>
      </c>
      <c r="BK182" s="238">
        <f>ROUND(I182*H182,2)</f>
        <v>0</v>
      </c>
      <c r="BL182" s="18" t="s">
        <v>270</v>
      </c>
      <c r="BM182" s="237" t="s">
        <v>1851</v>
      </c>
    </row>
    <row r="183" s="13" customFormat="1">
      <c r="A183" s="13"/>
      <c r="B183" s="239"/>
      <c r="C183" s="240"/>
      <c r="D183" s="241" t="s">
        <v>272</v>
      </c>
      <c r="E183" s="242" t="s">
        <v>1</v>
      </c>
      <c r="F183" s="243" t="s">
        <v>1095</v>
      </c>
      <c r="G183" s="240"/>
      <c r="H183" s="244">
        <v>70.786000000000001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272</v>
      </c>
      <c r="AU183" s="250" t="s">
        <v>96</v>
      </c>
      <c r="AV183" s="13" t="s">
        <v>96</v>
      </c>
      <c r="AW183" s="13" t="s">
        <v>42</v>
      </c>
      <c r="AX183" s="13" t="s">
        <v>93</v>
      </c>
      <c r="AY183" s="250" t="s">
        <v>264</v>
      </c>
    </row>
    <row r="184" s="2" customFormat="1" ht="37.8" customHeight="1">
      <c r="A184" s="40"/>
      <c r="B184" s="41"/>
      <c r="C184" s="225" t="s">
        <v>363</v>
      </c>
      <c r="D184" s="225" t="s">
        <v>266</v>
      </c>
      <c r="E184" s="226" t="s">
        <v>383</v>
      </c>
      <c r="F184" s="227" t="s">
        <v>384</v>
      </c>
      <c r="G184" s="228" t="s">
        <v>348</v>
      </c>
      <c r="H184" s="229">
        <v>70.786000000000001</v>
      </c>
      <c r="I184" s="230"/>
      <c r="J184" s="231">
        <f>ROUND(I184*H184,2)</f>
        <v>0</v>
      </c>
      <c r="K184" s="232"/>
      <c r="L184" s="46"/>
      <c r="M184" s="233" t="s">
        <v>1</v>
      </c>
      <c r="N184" s="234" t="s">
        <v>50</v>
      </c>
      <c r="O184" s="93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7" t="s">
        <v>270</v>
      </c>
      <c r="AT184" s="237" t="s">
        <v>266</v>
      </c>
      <c r="AU184" s="237" t="s">
        <v>96</v>
      </c>
      <c r="AY184" s="18" t="s">
        <v>264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8" t="s">
        <v>93</v>
      </c>
      <c r="BK184" s="238">
        <f>ROUND(I184*H184,2)</f>
        <v>0</v>
      </c>
      <c r="BL184" s="18" t="s">
        <v>270</v>
      </c>
      <c r="BM184" s="237" t="s">
        <v>1852</v>
      </c>
    </row>
    <row r="185" s="13" customFormat="1">
      <c r="A185" s="13"/>
      <c r="B185" s="239"/>
      <c r="C185" s="240"/>
      <c r="D185" s="241" t="s">
        <v>272</v>
      </c>
      <c r="E185" s="242" t="s">
        <v>1</v>
      </c>
      <c r="F185" s="243" t="s">
        <v>1097</v>
      </c>
      <c r="G185" s="240"/>
      <c r="H185" s="244">
        <v>70.786000000000001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272</v>
      </c>
      <c r="AU185" s="250" t="s">
        <v>96</v>
      </c>
      <c r="AV185" s="13" t="s">
        <v>96</v>
      </c>
      <c r="AW185" s="13" t="s">
        <v>42</v>
      </c>
      <c r="AX185" s="13" t="s">
        <v>93</v>
      </c>
      <c r="AY185" s="250" t="s">
        <v>264</v>
      </c>
    </row>
    <row r="186" s="2" customFormat="1" ht="37.8" customHeight="1">
      <c r="A186" s="40"/>
      <c r="B186" s="41"/>
      <c r="C186" s="225" t="s">
        <v>8</v>
      </c>
      <c r="D186" s="225" t="s">
        <v>266</v>
      </c>
      <c r="E186" s="226" t="s">
        <v>388</v>
      </c>
      <c r="F186" s="227" t="s">
        <v>389</v>
      </c>
      <c r="G186" s="228" t="s">
        <v>348</v>
      </c>
      <c r="H186" s="229">
        <v>172.316</v>
      </c>
      <c r="I186" s="230"/>
      <c r="J186" s="231">
        <f>ROUND(I186*H186,2)</f>
        <v>0</v>
      </c>
      <c r="K186" s="232"/>
      <c r="L186" s="46"/>
      <c r="M186" s="233" t="s">
        <v>1</v>
      </c>
      <c r="N186" s="234" t="s">
        <v>50</v>
      </c>
      <c r="O186" s="93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7" t="s">
        <v>270</v>
      </c>
      <c r="AT186" s="237" t="s">
        <v>266</v>
      </c>
      <c r="AU186" s="237" t="s">
        <v>96</v>
      </c>
      <c r="AY186" s="18" t="s">
        <v>264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8" t="s">
        <v>93</v>
      </c>
      <c r="BK186" s="238">
        <f>ROUND(I186*H186,2)</f>
        <v>0</v>
      </c>
      <c r="BL186" s="18" t="s">
        <v>270</v>
      </c>
      <c r="BM186" s="237" t="s">
        <v>1853</v>
      </c>
    </row>
    <row r="187" s="16" customFormat="1">
      <c r="A187" s="16"/>
      <c r="B187" s="273"/>
      <c r="C187" s="274"/>
      <c r="D187" s="241" t="s">
        <v>272</v>
      </c>
      <c r="E187" s="275" t="s">
        <v>1</v>
      </c>
      <c r="F187" s="276" t="s">
        <v>1854</v>
      </c>
      <c r="G187" s="274"/>
      <c r="H187" s="275" t="s">
        <v>1</v>
      </c>
      <c r="I187" s="277"/>
      <c r="J187" s="274"/>
      <c r="K187" s="274"/>
      <c r="L187" s="278"/>
      <c r="M187" s="279"/>
      <c r="N187" s="280"/>
      <c r="O187" s="280"/>
      <c r="P187" s="280"/>
      <c r="Q187" s="280"/>
      <c r="R187" s="280"/>
      <c r="S187" s="280"/>
      <c r="T187" s="28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2" t="s">
        <v>272</v>
      </c>
      <c r="AU187" s="282" t="s">
        <v>96</v>
      </c>
      <c r="AV187" s="16" t="s">
        <v>93</v>
      </c>
      <c r="AW187" s="16" t="s">
        <v>42</v>
      </c>
      <c r="AX187" s="16" t="s">
        <v>85</v>
      </c>
      <c r="AY187" s="282" t="s">
        <v>264</v>
      </c>
    </row>
    <row r="188" s="13" customFormat="1">
      <c r="A188" s="13"/>
      <c r="B188" s="239"/>
      <c r="C188" s="240"/>
      <c r="D188" s="241" t="s">
        <v>272</v>
      </c>
      <c r="E188" s="242" t="s">
        <v>187</v>
      </c>
      <c r="F188" s="243" t="s">
        <v>1855</v>
      </c>
      <c r="G188" s="240"/>
      <c r="H188" s="244">
        <v>191.57900000000001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272</v>
      </c>
      <c r="AU188" s="250" t="s">
        <v>96</v>
      </c>
      <c r="AV188" s="13" t="s">
        <v>96</v>
      </c>
      <c r="AW188" s="13" t="s">
        <v>42</v>
      </c>
      <c r="AX188" s="13" t="s">
        <v>85</v>
      </c>
      <c r="AY188" s="250" t="s">
        <v>264</v>
      </c>
    </row>
    <row r="189" s="13" customFormat="1">
      <c r="A189" s="13"/>
      <c r="B189" s="239"/>
      <c r="C189" s="240"/>
      <c r="D189" s="241" t="s">
        <v>272</v>
      </c>
      <c r="E189" s="242" t="s">
        <v>189</v>
      </c>
      <c r="F189" s="243" t="s">
        <v>1100</v>
      </c>
      <c r="G189" s="240"/>
      <c r="H189" s="244">
        <v>0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272</v>
      </c>
      <c r="AU189" s="250" t="s">
        <v>96</v>
      </c>
      <c r="AV189" s="13" t="s">
        <v>96</v>
      </c>
      <c r="AW189" s="13" t="s">
        <v>42</v>
      </c>
      <c r="AX189" s="13" t="s">
        <v>85</v>
      </c>
      <c r="AY189" s="250" t="s">
        <v>264</v>
      </c>
    </row>
    <row r="190" s="13" customFormat="1">
      <c r="A190" s="13"/>
      <c r="B190" s="239"/>
      <c r="C190" s="240"/>
      <c r="D190" s="241" t="s">
        <v>272</v>
      </c>
      <c r="E190" s="242" t="s">
        <v>191</v>
      </c>
      <c r="F190" s="243" t="s">
        <v>1856</v>
      </c>
      <c r="G190" s="240"/>
      <c r="H190" s="244">
        <v>172.316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272</v>
      </c>
      <c r="AU190" s="250" t="s">
        <v>96</v>
      </c>
      <c r="AV190" s="13" t="s">
        <v>96</v>
      </c>
      <c r="AW190" s="13" t="s">
        <v>42</v>
      </c>
      <c r="AX190" s="13" t="s">
        <v>93</v>
      </c>
      <c r="AY190" s="250" t="s">
        <v>264</v>
      </c>
    </row>
    <row r="191" s="2" customFormat="1" ht="37.8" customHeight="1">
      <c r="A191" s="40"/>
      <c r="B191" s="41"/>
      <c r="C191" s="225" t="s">
        <v>373</v>
      </c>
      <c r="D191" s="225" t="s">
        <v>266</v>
      </c>
      <c r="E191" s="226" t="s">
        <v>396</v>
      </c>
      <c r="F191" s="227" t="s">
        <v>397</v>
      </c>
      <c r="G191" s="228" t="s">
        <v>348</v>
      </c>
      <c r="H191" s="229">
        <v>689.26400000000001</v>
      </c>
      <c r="I191" s="230"/>
      <c r="J191" s="231">
        <f>ROUND(I191*H191,2)</f>
        <v>0</v>
      </c>
      <c r="K191" s="232"/>
      <c r="L191" s="46"/>
      <c r="M191" s="233" t="s">
        <v>1</v>
      </c>
      <c r="N191" s="234" t="s">
        <v>50</v>
      </c>
      <c r="O191" s="93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7" t="s">
        <v>270</v>
      </c>
      <c r="AT191" s="237" t="s">
        <v>266</v>
      </c>
      <c r="AU191" s="237" t="s">
        <v>96</v>
      </c>
      <c r="AY191" s="18" t="s">
        <v>264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8" t="s">
        <v>93</v>
      </c>
      <c r="BK191" s="238">
        <f>ROUND(I191*H191,2)</f>
        <v>0</v>
      </c>
      <c r="BL191" s="18" t="s">
        <v>270</v>
      </c>
      <c r="BM191" s="237" t="s">
        <v>1857</v>
      </c>
    </row>
    <row r="192" s="16" customFormat="1">
      <c r="A192" s="16"/>
      <c r="B192" s="273"/>
      <c r="C192" s="274"/>
      <c r="D192" s="241" t="s">
        <v>272</v>
      </c>
      <c r="E192" s="275" t="s">
        <v>1</v>
      </c>
      <c r="F192" s="276" t="s">
        <v>1854</v>
      </c>
      <c r="G192" s="274"/>
      <c r="H192" s="275" t="s">
        <v>1</v>
      </c>
      <c r="I192" s="277"/>
      <c r="J192" s="274"/>
      <c r="K192" s="274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272</v>
      </c>
      <c r="AU192" s="282" t="s">
        <v>96</v>
      </c>
      <c r="AV192" s="16" t="s">
        <v>93</v>
      </c>
      <c r="AW192" s="16" t="s">
        <v>42</v>
      </c>
      <c r="AX192" s="16" t="s">
        <v>85</v>
      </c>
      <c r="AY192" s="282" t="s">
        <v>264</v>
      </c>
    </row>
    <row r="193" s="13" customFormat="1">
      <c r="A193" s="13"/>
      <c r="B193" s="239"/>
      <c r="C193" s="240"/>
      <c r="D193" s="241" t="s">
        <v>272</v>
      </c>
      <c r="E193" s="242" t="s">
        <v>1</v>
      </c>
      <c r="F193" s="243" t="s">
        <v>399</v>
      </c>
      <c r="G193" s="240"/>
      <c r="H193" s="244">
        <v>689.26400000000001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272</v>
      </c>
      <c r="AU193" s="250" t="s">
        <v>96</v>
      </c>
      <c r="AV193" s="13" t="s">
        <v>96</v>
      </c>
      <c r="AW193" s="13" t="s">
        <v>42</v>
      </c>
      <c r="AX193" s="13" t="s">
        <v>93</v>
      </c>
      <c r="AY193" s="250" t="s">
        <v>264</v>
      </c>
    </row>
    <row r="194" s="2" customFormat="1" ht="37.8" customHeight="1">
      <c r="A194" s="40"/>
      <c r="B194" s="41"/>
      <c r="C194" s="225" t="s">
        <v>377</v>
      </c>
      <c r="D194" s="225" t="s">
        <v>266</v>
      </c>
      <c r="E194" s="226" t="s">
        <v>400</v>
      </c>
      <c r="F194" s="227" t="s">
        <v>401</v>
      </c>
      <c r="G194" s="228" t="s">
        <v>348</v>
      </c>
      <c r="H194" s="229">
        <v>172.316</v>
      </c>
      <c r="I194" s="230"/>
      <c r="J194" s="231">
        <f>ROUND(I194*H194,2)</f>
        <v>0</v>
      </c>
      <c r="K194" s="232"/>
      <c r="L194" s="46"/>
      <c r="M194" s="233" t="s">
        <v>1</v>
      </c>
      <c r="N194" s="234" t="s">
        <v>50</v>
      </c>
      <c r="O194" s="93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7" t="s">
        <v>270</v>
      </c>
      <c r="AT194" s="237" t="s">
        <v>266</v>
      </c>
      <c r="AU194" s="237" t="s">
        <v>96</v>
      </c>
      <c r="AY194" s="18" t="s">
        <v>264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93</v>
      </c>
      <c r="BK194" s="238">
        <f>ROUND(I194*H194,2)</f>
        <v>0</v>
      </c>
      <c r="BL194" s="18" t="s">
        <v>270</v>
      </c>
      <c r="BM194" s="237" t="s">
        <v>1858</v>
      </c>
    </row>
    <row r="195" s="16" customFormat="1">
      <c r="A195" s="16"/>
      <c r="B195" s="273"/>
      <c r="C195" s="274"/>
      <c r="D195" s="241" t="s">
        <v>272</v>
      </c>
      <c r="E195" s="275" t="s">
        <v>1</v>
      </c>
      <c r="F195" s="276" t="s">
        <v>1854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272</v>
      </c>
      <c r="AU195" s="282" t="s">
        <v>96</v>
      </c>
      <c r="AV195" s="16" t="s">
        <v>93</v>
      </c>
      <c r="AW195" s="16" t="s">
        <v>42</v>
      </c>
      <c r="AX195" s="16" t="s">
        <v>85</v>
      </c>
      <c r="AY195" s="282" t="s">
        <v>264</v>
      </c>
    </row>
    <row r="196" s="13" customFormat="1">
      <c r="A196" s="13"/>
      <c r="B196" s="239"/>
      <c r="C196" s="240"/>
      <c r="D196" s="241" t="s">
        <v>272</v>
      </c>
      <c r="E196" s="242" t="s">
        <v>193</v>
      </c>
      <c r="F196" s="243" t="s">
        <v>403</v>
      </c>
      <c r="G196" s="240"/>
      <c r="H196" s="244">
        <v>172.316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272</v>
      </c>
      <c r="AU196" s="250" t="s">
        <v>96</v>
      </c>
      <c r="AV196" s="13" t="s">
        <v>96</v>
      </c>
      <c r="AW196" s="13" t="s">
        <v>42</v>
      </c>
      <c r="AX196" s="13" t="s">
        <v>93</v>
      </c>
      <c r="AY196" s="250" t="s">
        <v>264</v>
      </c>
    </row>
    <row r="197" s="2" customFormat="1" ht="37.8" customHeight="1">
      <c r="A197" s="40"/>
      <c r="B197" s="41"/>
      <c r="C197" s="225" t="s">
        <v>382</v>
      </c>
      <c r="D197" s="225" t="s">
        <v>266</v>
      </c>
      <c r="E197" s="226" t="s">
        <v>405</v>
      </c>
      <c r="F197" s="227" t="s">
        <v>406</v>
      </c>
      <c r="G197" s="228" t="s">
        <v>348</v>
      </c>
      <c r="H197" s="229">
        <v>689.26400000000001</v>
      </c>
      <c r="I197" s="230"/>
      <c r="J197" s="231">
        <f>ROUND(I197*H197,2)</f>
        <v>0</v>
      </c>
      <c r="K197" s="232"/>
      <c r="L197" s="46"/>
      <c r="M197" s="233" t="s">
        <v>1</v>
      </c>
      <c r="N197" s="234" t="s">
        <v>50</v>
      </c>
      <c r="O197" s="93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7" t="s">
        <v>270</v>
      </c>
      <c r="AT197" s="237" t="s">
        <v>266</v>
      </c>
      <c r="AU197" s="237" t="s">
        <v>96</v>
      </c>
      <c r="AY197" s="18" t="s">
        <v>264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8" t="s">
        <v>93</v>
      </c>
      <c r="BK197" s="238">
        <f>ROUND(I197*H197,2)</f>
        <v>0</v>
      </c>
      <c r="BL197" s="18" t="s">
        <v>270</v>
      </c>
      <c r="BM197" s="237" t="s">
        <v>1859</v>
      </c>
    </row>
    <row r="198" s="16" customFormat="1">
      <c r="A198" s="16"/>
      <c r="B198" s="273"/>
      <c r="C198" s="274"/>
      <c r="D198" s="241" t="s">
        <v>272</v>
      </c>
      <c r="E198" s="275" t="s">
        <v>1</v>
      </c>
      <c r="F198" s="276" t="s">
        <v>1854</v>
      </c>
      <c r="G198" s="274"/>
      <c r="H198" s="275" t="s">
        <v>1</v>
      </c>
      <c r="I198" s="277"/>
      <c r="J198" s="274"/>
      <c r="K198" s="274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272</v>
      </c>
      <c r="AU198" s="282" t="s">
        <v>96</v>
      </c>
      <c r="AV198" s="16" t="s">
        <v>93</v>
      </c>
      <c r="AW198" s="16" t="s">
        <v>42</v>
      </c>
      <c r="AX198" s="16" t="s">
        <v>85</v>
      </c>
      <c r="AY198" s="282" t="s">
        <v>264</v>
      </c>
    </row>
    <row r="199" s="13" customFormat="1">
      <c r="A199" s="13"/>
      <c r="B199" s="239"/>
      <c r="C199" s="240"/>
      <c r="D199" s="241" t="s">
        <v>272</v>
      </c>
      <c r="E199" s="242" t="s">
        <v>1</v>
      </c>
      <c r="F199" s="243" t="s">
        <v>408</v>
      </c>
      <c r="G199" s="240"/>
      <c r="H199" s="244">
        <v>689.26400000000001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272</v>
      </c>
      <c r="AU199" s="250" t="s">
        <v>96</v>
      </c>
      <c r="AV199" s="13" t="s">
        <v>96</v>
      </c>
      <c r="AW199" s="13" t="s">
        <v>42</v>
      </c>
      <c r="AX199" s="13" t="s">
        <v>93</v>
      </c>
      <c r="AY199" s="250" t="s">
        <v>264</v>
      </c>
    </row>
    <row r="200" s="2" customFormat="1" ht="24.15" customHeight="1">
      <c r="A200" s="40"/>
      <c r="B200" s="41"/>
      <c r="C200" s="225" t="s">
        <v>387</v>
      </c>
      <c r="D200" s="225" t="s">
        <v>266</v>
      </c>
      <c r="E200" s="226" t="s">
        <v>410</v>
      </c>
      <c r="F200" s="227" t="s">
        <v>411</v>
      </c>
      <c r="G200" s="228" t="s">
        <v>348</v>
      </c>
      <c r="H200" s="229">
        <v>35.393000000000001</v>
      </c>
      <c r="I200" s="230"/>
      <c r="J200" s="231">
        <f>ROUND(I200*H200,2)</f>
        <v>0</v>
      </c>
      <c r="K200" s="232"/>
      <c r="L200" s="46"/>
      <c r="M200" s="233" t="s">
        <v>1</v>
      </c>
      <c r="N200" s="234" t="s">
        <v>50</v>
      </c>
      <c r="O200" s="93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7" t="s">
        <v>270</v>
      </c>
      <c r="AT200" s="237" t="s">
        <v>266</v>
      </c>
      <c r="AU200" s="237" t="s">
        <v>96</v>
      </c>
      <c r="AY200" s="18" t="s">
        <v>264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8" t="s">
        <v>93</v>
      </c>
      <c r="BK200" s="238">
        <f>ROUND(I200*H200,2)</f>
        <v>0</v>
      </c>
      <c r="BL200" s="18" t="s">
        <v>270</v>
      </c>
      <c r="BM200" s="237" t="s">
        <v>1860</v>
      </c>
    </row>
    <row r="201" s="13" customFormat="1">
      <c r="A201" s="13"/>
      <c r="B201" s="239"/>
      <c r="C201" s="240"/>
      <c r="D201" s="241" t="s">
        <v>272</v>
      </c>
      <c r="E201" s="242" t="s">
        <v>219</v>
      </c>
      <c r="F201" s="243" t="s">
        <v>1105</v>
      </c>
      <c r="G201" s="240"/>
      <c r="H201" s="244">
        <v>35.393000000000001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272</v>
      </c>
      <c r="AU201" s="250" t="s">
        <v>96</v>
      </c>
      <c r="AV201" s="13" t="s">
        <v>96</v>
      </c>
      <c r="AW201" s="13" t="s">
        <v>42</v>
      </c>
      <c r="AX201" s="13" t="s">
        <v>93</v>
      </c>
      <c r="AY201" s="250" t="s">
        <v>264</v>
      </c>
    </row>
    <row r="202" s="2" customFormat="1" ht="24.15" customHeight="1">
      <c r="A202" s="40"/>
      <c r="B202" s="41"/>
      <c r="C202" s="225" t="s">
        <v>395</v>
      </c>
      <c r="D202" s="225" t="s">
        <v>266</v>
      </c>
      <c r="E202" s="226" t="s">
        <v>415</v>
      </c>
      <c r="F202" s="227" t="s">
        <v>416</v>
      </c>
      <c r="G202" s="228" t="s">
        <v>348</v>
      </c>
      <c r="H202" s="229">
        <v>35.393000000000001</v>
      </c>
      <c r="I202" s="230"/>
      <c r="J202" s="231">
        <f>ROUND(I202*H202,2)</f>
        <v>0</v>
      </c>
      <c r="K202" s="232"/>
      <c r="L202" s="46"/>
      <c r="M202" s="233" t="s">
        <v>1</v>
      </c>
      <c r="N202" s="234" t="s">
        <v>50</v>
      </c>
      <c r="O202" s="93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7" t="s">
        <v>270</v>
      </c>
      <c r="AT202" s="237" t="s">
        <v>266</v>
      </c>
      <c r="AU202" s="237" t="s">
        <v>96</v>
      </c>
      <c r="AY202" s="18" t="s">
        <v>264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8" t="s">
        <v>93</v>
      </c>
      <c r="BK202" s="238">
        <f>ROUND(I202*H202,2)</f>
        <v>0</v>
      </c>
      <c r="BL202" s="18" t="s">
        <v>270</v>
      </c>
      <c r="BM202" s="237" t="s">
        <v>1861</v>
      </c>
    </row>
    <row r="203" s="13" customFormat="1">
      <c r="A203" s="13"/>
      <c r="B203" s="239"/>
      <c r="C203" s="240"/>
      <c r="D203" s="241" t="s">
        <v>272</v>
      </c>
      <c r="E203" s="242" t="s">
        <v>221</v>
      </c>
      <c r="F203" s="243" t="s">
        <v>1105</v>
      </c>
      <c r="G203" s="240"/>
      <c r="H203" s="244">
        <v>35.393000000000001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272</v>
      </c>
      <c r="AU203" s="250" t="s">
        <v>96</v>
      </c>
      <c r="AV203" s="13" t="s">
        <v>96</v>
      </c>
      <c r="AW203" s="13" t="s">
        <v>42</v>
      </c>
      <c r="AX203" s="13" t="s">
        <v>93</v>
      </c>
      <c r="AY203" s="250" t="s">
        <v>264</v>
      </c>
    </row>
    <row r="204" s="2" customFormat="1" ht="24.15" customHeight="1">
      <c r="A204" s="40"/>
      <c r="B204" s="41"/>
      <c r="C204" s="225" t="s">
        <v>7</v>
      </c>
      <c r="D204" s="225" t="s">
        <v>266</v>
      </c>
      <c r="E204" s="226" t="s">
        <v>419</v>
      </c>
      <c r="F204" s="227" t="s">
        <v>420</v>
      </c>
      <c r="G204" s="228" t="s">
        <v>348</v>
      </c>
      <c r="H204" s="229">
        <v>70.786000000000001</v>
      </c>
      <c r="I204" s="230"/>
      <c r="J204" s="231">
        <f>ROUND(I204*H204,2)</f>
        <v>0</v>
      </c>
      <c r="K204" s="232"/>
      <c r="L204" s="46"/>
      <c r="M204" s="233" t="s">
        <v>1</v>
      </c>
      <c r="N204" s="234" t="s">
        <v>50</v>
      </c>
      <c r="O204" s="93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7" t="s">
        <v>270</v>
      </c>
      <c r="AT204" s="237" t="s">
        <v>266</v>
      </c>
      <c r="AU204" s="237" t="s">
        <v>96</v>
      </c>
      <c r="AY204" s="18" t="s">
        <v>264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8" t="s">
        <v>93</v>
      </c>
      <c r="BK204" s="238">
        <f>ROUND(I204*H204,2)</f>
        <v>0</v>
      </c>
      <c r="BL204" s="18" t="s">
        <v>270</v>
      </c>
      <c r="BM204" s="237" t="s">
        <v>1862</v>
      </c>
    </row>
    <row r="205" s="13" customFormat="1">
      <c r="A205" s="13"/>
      <c r="B205" s="239"/>
      <c r="C205" s="240"/>
      <c r="D205" s="241" t="s">
        <v>272</v>
      </c>
      <c r="E205" s="242" t="s">
        <v>1</v>
      </c>
      <c r="F205" s="243" t="s">
        <v>1108</v>
      </c>
      <c r="G205" s="240"/>
      <c r="H205" s="244">
        <v>70.786000000000001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272</v>
      </c>
      <c r="AU205" s="250" t="s">
        <v>96</v>
      </c>
      <c r="AV205" s="13" t="s">
        <v>96</v>
      </c>
      <c r="AW205" s="13" t="s">
        <v>42</v>
      </c>
      <c r="AX205" s="13" t="s">
        <v>93</v>
      </c>
      <c r="AY205" s="250" t="s">
        <v>264</v>
      </c>
    </row>
    <row r="206" s="2" customFormat="1" ht="24.15" customHeight="1">
      <c r="A206" s="40"/>
      <c r="B206" s="41"/>
      <c r="C206" s="225" t="s">
        <v>404</v>
      </c>
      <c r="D206" s="225" t="s">
        <v>266</v>
      </c>
      <c r="E206" s="226" t="s">
        <v>424</v>
      </c>
      <c r="F206" s="227" t="s">
        <v>425</v>
      </c>
      <c r="G206" s="228" t="s">
        <v>426</v>
      </c>
      <c r="H206" s="229">
        <v>689.26400000000001</v>
      </c>
      <c r="I206" s="230"/>
      <c r="J206" s="231">
        <f>ROUND(I206*H206,2)</f>
        <v>0</v>
      </c>
      <c r="K206" s="232"/>
      <c r="L206" s="46"/>
      <c r="M206" s="233" t="s">
        <v>1</v>
      </c>
      <c r="N206" s="234" t="s">
        <v>50</v>
      </c>
      <c r="O206" s="93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7" t="s">
        <v>270</v>
      </c>
      <c r="AT206" s="237" t="s">
        <v>266</v>
      </c>
      <c r="AU206" s="237" t="s">
        <v>96</v>
      </c>
      <c r="AY206" s="18" t="s">
        <v>264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8" t="s">
        <v>93</v>
      </c>
      <c r="BK206" s="238">
        <f>ROUND(I206*H206,2)</f>
        <v>0</v>
      </c>
      <c r="BL206" s="18" t="s">
        <v>270</v>
      </c>
      <c r="BM206" s="237" t="s">
        <v>1863</v>
      </c>
    </row>
    <row r="207" s="13" customFormat="1">
      <c r="A207" s="13"/>
      <c r="B207" s="239"/>
      <c r="C207" s="240"/>
      <c r="D207" s="241" t="s">
        <v>272</v>
      </c>
      <c r="E207" s="242" t="s">
        <v>194</v>
      </c>
      <c r="F207" s="243" t="s">
        <v>428</v>
      </c>
      <c r="G207" s="240"/>
      <c r="H207" s="244">
        <v>344.632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272</v>
      </c>
      <c r="AU207" s="250" t="s">
        <v>96</v>
      </c>
      <c r="AV207" s="13" t="s">
        <v>96</v>
      </c>
      <c r="AW207" s="13" t="s">
        <v>42</v>
      </c>
      <c r="AX207" s="13" t="s">
        <v>85</v>
      </c>
      <c r="AY207" s="250" t="s">
        <v>264</v>
      </c>
    </row>
    <row r="208" s="13" customFormat="1">
      <c r="A208" s="13"/>
      <c r="B208" s="239"/>
      <c r="C208" s="240"/>
      <c r="D208" s="241" t="s">
        <v>272</v>
      </c>
      <c r="E208" s="242" t="s">
        <v>1</v>
      </c>
      <c r="F208" s="243" t="s">
        <v>429</v>
      </c>
      <c r="G208" s="240"/>
      <c r="H208" s="244">
        <v>689.26400000000001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272</v>
      </c>
      <c r="AU208" s="250" t="s">
        <v>96</v>
      </c>
      <c r="AV208" s="13" t="s">
        <v>96</v>
      </c>
      <c r="AW208" s="13" t="s">
        <v>42</v>
      </c>
      <c r="AX208" s="13" t="s">
        <v>93</v>
      </c>
      <c r="AY208" s="250" t="s">
        <v>264</v>
      </c>
    </row>
    <row r="209" s="2" customFormat="1" ht="16.5" customHeight="1">
      <c r="A209" s="40"/>
      <c r="B209" s="41"/>
      <c r="C209" s="225" t="s">
        <v>409</v>
      </c>
      <c r="D209" s="225" t="s">
        <v>266</v>
      </c>
      <c r="E209" s="226" t="s">
        <v>431</v>
      </c>
      <c r="F209" s="227" t="s">
        <v>432</v>
      </c>
      <c r="G209" s="228" t="s">
        <v>348</v>
      </c>
      <c r="H209" s="229">
        <v>344.632</v>
      </c>
      <c r="I209" s="230"/>
      <c r="J209" s="231">
        <f>ROUND(I209*H209,2)</f>
        <v>0</v>
      </c>
      <c r="K209" s="232"/>
      <c r="L209" s="46"/>
      <c r="M209" s="233" t="s">
        <v>1</v>
      </c>
      <c r="N209" s="234" t="s">
        <v>50</v>
      </c>
      <c r="O209" s="93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7" t="s">
        <v>270</v>
      </c>
      <c r="AT209" s="237" t="s">
        <v>266</v>
      </c>
      <c r="AU209" s="237" t="s">
        <v>96</v>
      </c>
      <c r="AY209" s="18" t="s">
        <v>264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8" t="s">
        <v>93</v>
      </c>
      <c r="BK209" s="238">
        <f>ROUND(I209*H209,2)</f>
        <v>0</v>
      </c>
      <c r="BL209" s="18" t="s">
        <v>270</v>
      </c>
      <c r="BM209" s="237" t="s">
        <v>1864</v>
      </c>
    </row>
    <row r="210" s="13" customFormat="1">
      <c r="A210" s="13"/>
      <c r="B210" s="239"/>
      <c r="C210" s="240"/>
      <c r="D210" s="241" t="s">
        <v>272</v>
      </c>
      <c r="E210" s="242" t="s">
        <v>1</v>
      </c>
      <c r="F210" s="243" t="s">
        <v>194</v>
      </c>
      <c r="G210" s="240"/>
      <c r="H210" s="244">
        <v>344.632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272</v>
      </c>
      <c r="AU210" s="250" t="s">
        <v>96</v>
      </c>
      <c r="AV210" s="13" t="s">
        <v>96</v>
      </c>
      <c r="AW210" s="13" t="s">
        <v>42</v>
      </c>
      <c r="AX210" s="13" t="s">
        <v>93</v>
      </c>
      <c r="AY210" s="250" t="s">
        <v>264</v>
      </c>
    </row>
    <row r="211" s="2" customFormat="1" ht="24.15" customHeight="1">
      <c r="A211" s="40"/>
      <c r="B211" s="41"/>
      <c r="C211" s="225" t="s">
        <v>414</v>
      </c>
      <c r="D211" s="225" t="s">
        <v>266</v>
      </c>
      <c r="E211" s="226" t="s">
        <v>435</v>
      </c>
      <c r="F211" s="227" t="s">
        <v>436</v>
      </c>
      <c r="G211" s="228" t="s">
        <v>348</v>
      </c>
      <c r="H211" s="229">
        <v>294.625</v>
      </c>
      <c r="I211" s="230"/>
      <c r="J211" s="231">
        <f>ROUND(I211*H211,2)</f>
        <v>0</v>
      </c>
      <c r="K211" s="232"/>
      <c r="L211" s="46"/>
      <c r="M211" s="233" t="s">
        <v>1</v>
      </c>
      <c r="N211" s="234" t="s">
        <v>50</v>
      </c>
      <c r="O211" s="93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7" t="s">
        <v>270</v>
      </c>
      <c r="AT211" s="237" t="s">
        <v>266</v>
      </c>
      <c r="AU211" s="237" t="s">
        <v>96</v>
      </c>
      <c r="AY211" s="18" t="s">
        <v>264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8" t="s">
        <v>93</v>
      </c>
      <c r="BK211" s="238">
        <f>ROUND(I211*H211,2)</f>
        <v>0</v>
      </c>
      <c r="BL211" s="18" t="s">
        <v>270</v>
      </c>
      <c r="BM211" s="237" t="s">
        <v>1865</v>
      </c>
    </row>
    <row r="212" s="13" customFormat="1">
      <c r="A212" s="13"/>
      <c r="B212" s="239"/>
      <c r="C212" s="240"/>
      <c r="D212" s="241" t="s">
        <v>272</v>
      </c>
      <c r="E212" s="242" t="s">
        <v>196</v>
      </c>
      <c r="F212" s="243" t="s">
        <v>438</v>
      </c>
      <c r="G212" s="240"/>
      <c r="H212" s="244">
        <v>223.839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272</v>
      </c>
      <c r="AU212" s="250" t="s">
        <v>96</v>
      </c>
      <c r="AV212" s="13" t="s">
        <v>96</v>
      </c>
      <c r="AW212" s="13" t="s">
        <v>42</v>
      </c>
      <c r="AX212" s="13" t="s">
        <v>85</v>
      </c>
      <c r="AY212" s="250" t="s">
        <v>264</v>
      </c>
    </row>
    <row r="213" s="13" customFormat="1">
      <c r="A213" s="13"/>
      <c r="B213" s="239"/>
      <c r="C213" s="240"/>
      <c r="D213" s="241" t="s">
        <v>272</v>
      </c>
      <c r="E213" s="242" t="s">
        <v>217</v>
      </c>
      <c r="F213" s="243" t="s">
        <v>1866</v>
      </c>
      <c r="G213" s="240"/>
      <c r="H213" s="244">
        <v>70.786000000000001</v>
      </c>
      <c r="I213" s="245"/>
      <c r="J213" s="240"/>
      <c r="K213" s="240"/>
      <c r="L213" s="246"/>
      <c r="M213" s="247"/>
      <c r="N213" s="248"/>
      <c r="O213" s="248"/>
      <c r="P213" s="248"/>
      <c r="Q213" s="248"/>
      <c r="R213" s="248"/>
      <c r="S213" s="248"/>
      <c r="T213" s="24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0" t="s">
        <v>272</v>
      </c>
      <c r="AU213" s="250" t="s">
        <v>96</v>
      </c>
      <c r="AV213" s="13" t="s">
        <v>96</v>
      </c>
      <c r="AW213" s="13" t="s">
        <v>42</v>
      </c>
      <c r="AX213" s="13" t="s">
        <v>85</v>
      </c>
      <c r="AY213" s="250" t="s">
        <v>264</v>
      </c>
    </row>
    <row r="214" s="13" customFormat="1">
      <c r="A214" s="13"/>
      <c r="B214" s="239"/>
      <c r="C214" s="240"/>
      <c r="D214" s="241" t="s">
        <v>272</v>
      </c>
      <c r="E214" s="242" t="s">
        <v>440</v>
      </c>
      <c r="F214" s="243" t="s">
        <v>441</v>
      </c>
      <c r="G214" s="240"/>
      <c r="H214" s="244">
        <v>0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272</v>
      </c>
      <c r="AU214" s="250" t="s">
        <v>96</v>
      </c>
      <c r="AV214" s="13" t="s">
        <v>96</v>
      </c>
      <c r="AW214" s="13" t="s">
        <v>42</v>
      </c>
      <c r="AX214" s="13" t="s">
        <v>85</v>
      </c>
      <c r="AY214" s="250" t="s">
        <v>264</v>
      </c>
    </row>
    <row r="215" s="14" customFormat="1">
      <c r="A215" s="14"/>
      <c r="B215" s="251"/>
      <c r="C215" s="252"/>
      <c r="D215" s="241" t="s">
        <v>272</v>
      </c>
      <c r="E215" s="253" t="s">
        <v>1113</v>
      </c>
      <c r="F215" s="254" t="s">
        <v>281</v>
      </c>
      <c r="G215" s="252"/>
      <c r="H215" s="255">
        <v>294.625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272</v>
      </c>
      <c r="AU215" s="261" t="s">
        <v>96</v>
      </c>
      <c r="AV215" s="14" t="s">
        <v>282</v>
      </c>
      <c r="AW215" s="14" t="s">
        <v>42</v>
      </c>
      <c r="AX215" s="14" t="s">
        <v>85</v>
      </c>
      <c r="AY215" s="261" t="s">
        <v>264</v>
      </c>
    </row>
    <row r="216" s="15" customFormat="1">
      <c r="A216" s="15"/>
      <c r="B216" s="262"/>
      <c r="C216" s="263"/>
      <c r="D216" s="241" t="s">
        <v>272</v>
      </c>
      <c r="E216" s="264" t="s">
        <v>443</v>
      </c>
      <c r="F216" s="265" t="s">
        <v>344</v>
      </c>
      <c r="G216" s="263"/>
      <c r="H216" s="266">
        <v>294.625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2" t="s">
        <v>272</v>
      </c>
      <c r="AU216" s="272" t="s">
        <v>96</v>
      </c>
      <c r="AV216" s="15" t="s">
        <v>270</v>
      </c>
      <c r="AW216" s="15" t="s">
        <v>42</v>
      </c>
      <c r="AX216" s="15" t="s">
        <v>93</v>
      </c>
      <c r="AY216" s="272" t="s">
        <v>264</v>
      </c>
    </row>
    <row r="217" s="2" customFormat="1" ht="16.5" customHeight="1">
      <c r="A217" s="40"/>
      <c r="B217" s="41"/>
      <c r="C217" s="283" t="s">
        <v>418</v>
      </c>
      <c r="D217" s="283" t="s">
        <v>445</v>
      </c>
      <c r="E217" s="284" t="s">
        <v>446</v>
      </c>
      <c r="F217" s="285" t="s">
        <v>447</v>
      </c>
      <c r="G217" s="286" t="s">
        <v>426</v>
      </c>
      <c r="H217" s="287">
        <v>447.678</v>
      </c>
      <c r="I217" s="288"/>
      <c r="J217" s="289">
        <f>ROUND(I217*H217,2)</f>
        <v>0</v>
      </c>
      <c r="K217" s="290"/>
      <c r="L217" s="291"/>
      <c r="M217" s="292" t="s">
        <v>1</v>
      </c>
      <c r="N217" s="293" t="s">
        <v>50</v>
      </c>
      <c r="O217" s="93"/>
      <c r="P217" s="235">
        <f>O217*H217</f>
        <v>0</v>
      </c>
      <c r="Q217" s="235">
        <v>1</v>
      </c>
      <c r="R217" s="235">
        <f>Q217*H217</f>
        <v>447.678</v>
      </c>
      <c r="S217" s="235">
        <v>0</v>
      </c>
      <c r="T217" s="23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7" t="s">
        <v>321</v>
      </c>
      <c r="AT217" s="237" t="s">
        <v>445</v>
      </c>
      <c r="AU217" s="237" t="s">
        <v>96</v>
      </c>
      <c r="AY217" s="18" t="s">
        <v>264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8" t="s">
        <v>93</v>
      </c>
      <c r="BK217" s="238">
        <f>ROUND(I217*H217,2)</f>
        <v>0</v>
      </c>
      <c r="BL217" s="18" t="s">
        <v>270</v>
      </c>
      <c r="BM217" s="237" t="s">
        <v>1867</v>
      </c>
    </row>
    <row r="218" s="16" customFormat="1">
      <c r="A218" s="16"/>
      <c r="B218" s="273"/>
      <c r="C218" s="274"/>
      <c r="D218" s="241" t="s">
        <v>272</v>
      </c>
      <c r="E218" s="275" t="s">
        <v>1</v>
      </c>
      <c r="F218" s="276" t="s">
        <v>449</v>
      </c>
      <c r="G218" s="274"/>
      <c r="H218" s="275" t="s">
        <v>1</v>
      </c>
      <c r="I218" s="277"/>
      <c r="J218" s="274"/>
      <c r="K218" s="274"/>
      <c r="L218" s="278"/>
      <c r="M218" s="279"/>
      <c r="N218" s="280"/>
      <c r="O218" s="280"/>
      <c r="P218" s="280"/>
      <c r="Q218" s="280"/>
      <c r="R218" s="280"/>
      <c r="S218" s="280"/>
      <c r="T218" s="281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2" t="s">
        <v>272</v>
      </c>
      <c r="AU218" s="282" t="s">
        <v>96</v>
      </c>
      <c r="AV218" s="16" t="s">
        <v>93</v>
      </c>
      <c r="AW218" s="16" t="s">
        <v>42</v>
      </c>
      <c r="AX218" s="16" t="s">
        <v>85</v>
      </c>
      <c r="AY218" s="282" t="s">
        <v>264</v>
      </c>
    </row>
    <row r="219" s="13" customFormat="1">
      <c r="A219" s="13"/>
      <c r="B219" s="239"/>
      <c r="C219" s="240"/>
      <c r="D219" s="241" t="s">
        <v>272</v>
      </c>
      <c r="E219" s="242" t="s">
        <v>1</v>
      </c>
      <c r="F219" s="243" t="s">
        <v>450</v>
      </c>
      <c r="G219" s="240"/>
      <c r="H219" s="244">
        <v>447.678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272</v>
      </c>
      <c r="AU219" s="250" t="s">
        <v>96</v>
      </c>
      <c r="AV219" s="13" t="s">
        <v>96</v>
      </c>
      <c r="AW219" s="13" t="s">
        <v>42</v>
      </c>
      <c r="AX219" s="13" t="s">
        <v>93</v>
      </c>
      <c r="AY219" s="250" t="s">
        <v>264</v>
      </c>
    </row>
    <row r="220" s="2" customFormat="1" ht="24.15" customHeight="1">
      <c r="A220" s="40"/>
      <c r="B220" s="41"/>
      <c r="C220" s="225" t="s">
        <v>423</v>
      </c>
      <c r="D220" s="225" t="s">
        <v>266</v>
      </c>
      <c r="E220" s="226" t="s">
        <v>452</v>
      </c>
      <c r="F220" s="227" t="s">
        <v>453</v>
      </c>
      <c r="G220" s="228" t="s">
        <v>348</v>
      </c>
      <c r="H220" s="229">
        <v>120.331</v>
      </c>
      <c r="I220" s="230"/>
      <c r="J220" s="231">
        <f>ROUND(I220*H220,2)</f>
        <v>0</v>
      </c>
      <c r="K220" s="232"/>
      <c r="L220" s="46"/>
      <c r="M220" s="233" t="s">
        <v>1</v>
      </c>
      <c r="N220" s="234" t="s">
        <v>50</v>
      </c>
      <c r="O220" s="93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7" t="s">
        <v>270</v>
      </c>
      <c r="AT220" s="237" t="s">
        <v>266</v>
      </c>
      <c r="AU220" s="237" t="s">
        <v>96</v>
      </c>
      <c r="AY220" s="18" t="s">
        <v>264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8" t="s">
        <v>93</v>
      </c>
      <c r="BK220" s="238">
        <f>ROUND(I220*H220,2)</f>
        <v>0</v>
      </c>
      <c r="BL220" s="18" t="s">
        <v>270</v>
      </c>
      <c r="BM220" s="237" t="s">
        <v>1868</v>
      </c>
    </row>
    <row r="221" s="13" customFormat="1">
      <c r="A221" s="13"/>
      <c r="B221" s="239"/>
      <c r="C221" s="240"/>
      <c r="D221" s="241" t="s">
        <v>272</v>
      </c>
      <c r="E221" s="242" t="s">
        <v>198</v>
      </c>
      <c r="F221" s="243" t="s">
        <v>1869</v>
      </c>
      <c r="G221" s="240"/>
      <c r="H221" s="244">
        <v>120.331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272</v>
      </c>
      <c r="AU221" s="250" t="s">
        <v>96</v>
      </c>
      <c r="AV221" s="13" t="s">
        <v>96</v>
      </c>
      <c r="AW221" s="13" t="s">
        <v>42</v>
      </c>
      <c r="AX221" s="13" t="s">
        <v>93</v>
      </c>
      <c r="AY221" s="250" t="s">
        <v>264</v>
      </c>
    </row>
    <row r="222" s="2" customFormat="1" ht="16.5" customHeight="1">
      <c r="A222" s="40"/>
      <c r="B222" s="41"/>
      <c r="C222" s="283" t="s">
        <v>430</v>
      </c>
      <c r="D222" s="283" t="s">
        <v>445</v>
      </c>
      <c r="E222" s="284" t="s">
        <v>457</v>
      </c>
      <c r="F222" s="285" t="s">
        <v>458</v>
      </c>
      <c r="G222" s="286" t="s">
        <v>426</v>
      </c>
      <c r="H222" s="287">
        <v>240.66200000000001</v>
      </c>
      <c r="I222" s="288"/>
      <c r="J222" s="289">
        <f>ROUND(I222*H222,2)</f>
        <v>0</v>
      </c>
      <c r="K222" s="290"/>
      <c r="L222" s="291"/>
      <c r="M222" s="292" t="s">
        <v>1</v>
      </c>
      <c r="N222" s="293" t="s">
        <v>50</v>
      </c>
      <c r="O222" s="93"/>
      <c r="P222" s="235">
        <f>O222*H222</f>
        <v>0</v>
      </c>
      <c r="Q222" s="235">
        <v>1</v>
      </c>
      <c r="R222" s="235">
        <f>Q222*H222</f>
        <v>240.66200000000001</v>
      </c>
      <c r="S222" s="235">
        <v>0</v>
      </c>
      <c r="T222" s="23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7" t="s">
        <v>321</v>
      </c>
      <c r="AT222" s="237" t="s">
        <v>445</v>
      </c>
      <c r="AU222" s="237" t="s">
        <v>96</v>
      </c>
      <c r="AY222" s="18" t="s">
        <v>264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8" t="s">
        <v>93</v>
      </c>
      <c r="BK222" s="238">
        <f>ROUND(I222*H222,2)</f>
        <v>0</v>
      </c>
      <c r="BL222" s="18" t="s">
        <v>270</v>
      </c>
      <c r="BM222" s="237" t="s">
        <v>1870</v>
      </c>
    </row>
    <row r="223" s="13" customFormat="1">
      <c r="A223" s="13"/>
      <c r="B223" s="239"/>
      <c r="C223" s="240"/>
      <c r="D223" s="241" t="s">
        <v>272</v>
      </c>
      <c r="E223" s="242" t="s">
        <v>1</v>
      </c>
      <c r="F223" s="243" t="s">
        <v>460</v>
      </c>
      <c r="G223" s="240"/>
      <c r="H223" s="244">
        <v>240.66200000000001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272</v>
      </c>
      <c r="AU223" s="250" t="s">
        <v>96</v>
      </c>
      <c r="AV223" s="13" t="s">
        <v>96</v>
      </c>
      <c r="AW223" s="13" t="s">
        <v>42</v>
      </c>
      <c r="AX223" s="13" t="s">
        <v>93</v>
      </c>
      <c r="AY223" s="250" t="s">
        <v>264</v>
      </c>
    </row>
    <row r="224" s="12" customFormat="1" ht="22.8" customHeight="1">
      <c r="A224" s="12"/>
      <c r="B224" s="209"/>
      <c r="C224" s="210"/>
      <c r="D224" s="211" t="s">
        <v>84</v>
      </c>
      <c r="E224" s="223" t="s">
        <v>96</v>
      </c>
      <c r="F224" s="223" t="s">
        <v>1871</v>
      </c>
      <c r="G224" s="210"/>
      <c r="H224" s="210"/>
      <c r="I224" s="213"/>
      <c r="J224" s="224">
        <f>BK224</f>
        <v>0</v>
      </c>
      <c r="K224" s="210"/>
      <c r="L224" s="215"/>
      <c r="M224" s="216"/>
      <c r="N224" s="217"/>
      <c r="O224" s="217"/>
      <c r="P224" s="218">
        <f>SUM(P225:P226)</f>
        <v>0</v>
      </c>
      <c r="Q224" s="217"/>
      <c r="R224" s="218">
        <f>SUM(R225:R226)</f>
        <v>29.630924400000001</v>
      </c>
      <c r="S224" s="217"/>
      <c r="T224" s="219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0" t="s">
        <v>93</v>
      </c>
      <c r="AT224" s="221" t="s">
        <v>84</v>
      </c>
      <c r="AU224" s="221" t="s">
        <v>93</v>
      </c>
      <c r="AY224" s="220" t="s">
        <v>264</v>
      </c>
      <c r="BK224" s="222">
        <f>SUM(BK225:BK226)</f>
        <v>0</v>
      </c>
    </row>
    <row r="225" s="2" customFormat="1" ht="37.8" customHeight="1">
      <c r="A225" s="40"/>
      <c r="B225" s="41"/>
      <c r="C225" s="225" t="s">
        <v>434</v>
      </c>
      <c r="D225" s="225" t="s">
        <v>266</v>
      </c>
      <c r="E225" s="226" t="s">
        <v>1872</v>
      </c>
      <c r="F225" s="227" t="s">
        <v>1873</v>
      </c>
      <c r="G225" s="228" t="s">
        <v>308</v>
      </c>
      <c r="H225" s="229">
        <v>144.75999999999999</v>
      </c>
      <c r="I225" s="230"/>
      <c r="J225" s="231">
        <f>ROUND(I225*H225,2)</f>
        <v>0</v>
      </c>
      <c r="K225" s="232"/>
      <c r="L225" s="46"/>
      <c r="M225" s="233" t="s">
        <v>1</v>
      </c>
      <c r="N225" s="234" t="s">
        <v>50</v>
      </c>
      <c r="O225" s="93"/>
      <c r="P225" s="235">
        <f>O225*H225</f>
        <v>0</v>
      </c>
      <c r="Q225" s="235">
        <v>0.20469000000000001</v>
      </c>
      <c r="R225" s="235">
        <f>Q225*H225</f>
        <v>29.630924400000001</v>
      </c>
      <c r="S225" s="235">
        <v>0</v>
      </c>
      <c r="T225" s="23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7" t="s">
        <v>270</v>
      </c>
      <c r="AT225" s="237" t="s">
        <v>266</v>
      </c>
      <c r="AU225" s="237" t="s">
        <v>96</v>
      </c>
      <c r="AY225" s="18" t="s">
        <v>264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8" t="s">
        <v>93</v>
      </c>
      <c r="BK225" s="238">
        <f>ROUND(I225*H225,2)</f>
        <v>0</v>
      </c>
      <c r="BL225" s="18" t="s">
        <v>270</v>
      </c>
      <c r="BM225" s="237" t="s">
        <v>1874</v>
      </c>
    </row>
    <row r="226" s="13" customFormat="1">
      <c r="A226" s="13"/>
      <c r="B226" s="239"/>
      <c r="C226" s="240"/>
      <c r="D226" s="241" t="s">
        <v>272</v>
      </c>
      <c r="E226" s="242" t="s">
        <v>1</v>
      </c>
      <c r="F226" s="243" t="s">
        <v>1762</v>
      </c>
      <c r="G226" s="240"/>
      <c r="H226" s="244">
        <v>144.75999999999999</v>
      </c>
      <c r="I226" s="245"/>
      <c r="J226" s="240"/>
      <c r="K226" s="240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272</v>
      </c>
      <c r="AU226" s="250" t="s">
        <v>96</v>
      </c>
      <c r="AV226" s="13" t="s">
        <v>96</v>
      </c>
      <c r="AW226" s="13" t="s">
        <v>42</v>
      </c>
      <c r="AX226" s="13" t="s">
        <v>93</v>
      </c>
      <c r="AY226" s="250" t="s">
        <v>264</v>
      </c>
    </row>
    <row r="227" s="12" customFormat="1" ht="22.8" customHeight="1">
      <c r="A227" s="12"/>
      <c r="B227" s="209"/>
      <c r="C227" s="210"/>
      <c r="D227" s="211" t="s">
        <v>84</v>
      </c>
      <c r="E227" s="223" t="s">
        <v>282</v>
      </c>
      <c r="F227" s="223" t="s">
        <v>1875</v>
      </c>
      <c r="G227" s="210"/>
      <c r="H227" s="210"/>
      <c r="I227" s="213"/>
      <c r="J227" s="224">
        <f>BK227</f>
        <v>0</v>
      </c>
      <c r="K227" s="210"/>
      <c r="L227" s="215"/>
      <c r="M227" s="216"/>
      <c r="N227" s="217"/>
      <c r="O227" s="217"/>
      <c r="P227" s="218">
        <f>SUM(P228:P231)</f>
        <v>0</v>
      </c>
      <c r="Q227" s="217"/>
      <c r="R227" s="218">
        <f>SUM(R228:R231)</f>
        <v>0</v>
      </c>
      <c r="S227" s="217"/>
      <c r="T227" s="219">
        <f>SUM(T228:T231)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0" t="s">
        <v>93</v>
      </c>
      <c r="AT227" s="221" t="s">
        <v>84</v>
      </c>
      <c r="AU227" s="221" t="s">
        <v>93</v>
      </c>
      <c r="AY227" s="220" t="s">
        <v>264</v>
      </c>
      <c r="BK227" s="222">
        <f>SUM(BK228:BK231)</f>
        <v>0</v>
      </c>
    </row>
    <row r="228" s="2" customFormat="1" ht="16.5" customHeight="1">
      <c r="A228" s="40"/>
      <c r="B228" s="41"/>
      <c r="C228" s="225" t="s">
        <v>444</v>
      </c>
      <c r="D228" s="225" t="s">
        <v>266</v>
      </c>
      <c r="E228" s="226" t="s">
        <v>1876</v>
      </c>
      <c r="F228" s="227" t="s">
        <v>1877</v>
      </c>
      <c r="G228" s="228" t="s">
        <v>308</v>
      </c>
      <c r="H228" s="229">
        <v>144.75999999999999</v>
      </c>
      <c r="I228" s="230"/>
      <c r="J228" s="231">
        <f>ROUND(I228*H228,2)</f>
        <v>0</v>
      </c>
      <c r="K228" s="232"/>
      <c r="L228" s="46"/>
      <c r="M228" s="233" t="s">
        <v>1</v>
      </c>
      <c r="N228" s="234" t="s">
        <v>50</v>
      </c>
      <c r="O228" s="93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7" t="s">
        <v>270</v>
      </c>
      <c r="AT228" s="237" t="s">
        <v>266</v>
      </c>
      <c r="AU228" s="237" t="s">
        <v>96</v>
      </c>
      <c r="AY228" s="18" t="s">
        <v>264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8" t="s">
        <v>93</v>
      </c>
      <c r="BK228" s="238">
        <f>ROUND(I228*H228,2)</f>
        <v>0</v>
      </c>
      <c r="BL228" s="18" t="s">
        <v>270</v>
      </c>
      <c r="BM228" s="237" t="s">
        <v>1878</v>
      </c>
    </row>
    <row r="229" s="13" customFormat="1">
      <c r="A229" s="13"/>
      <c r="B229" s="239"/>
      <c r="C229" s="240"/>
      <c r="D229" s="241" t="s">
        <v>272</v>
      </c>
      <c r="E229" s="242" t="s">
        <v>1</v>
      </c>
      <c r="F229" s="243" t="s">
        <v>1762</v>
      </c>
      <c r="G229" s="240"/>
      <c r="H229" s="244">
        <v>144.75999999999999</v>
      </c>
      <c r="I229" s="245"/>
      <c r="J229" s="240"/>
      <c r="K229" s="240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272</v>
      </c>
      <c r="AU229" s="250" t="s">
        <v>96</v>
      </c>
      <c r="AV229" s="13" t="s">
        <v>96</v>
      </c>
      <c r="AW229" s="13" t="s">
        <v>42</v>
      </c>
      <c r="AX229" s="13" t="s">
        <v>93</v>
      </c>
      <c r="AY229" s="250" t="s">
        <v>264</v>
      </c>
    </row>
    <row r="230" s="2" customFormat="1" ht="21.75" customHeight="1">
      <c r="A230" s="40"/>
      <c r="B230" s="41"/>
      <c r="C230" s="225" t="s">
        <v>451</v>
      </c>
      <c r="D230" s="225" t="s">
        <v>266</v>
      </c>
      <c r="E230" s="226" t="s">
        <v>1879</v>
      </c>
      <c r="F230" s="227" t="s">
        <v>1880</v>
      </c>
      <c r="G230" s="228" t="s">
        <v>308</v>
      </c>
      <c r="H230" s="229">
        <v>144.75999999999999</v>
      </c>
      <c r="I230" s="230"/>
      <c r="J230" s="231">
        <f>ROUND(I230*H230,2)</f>
        <v>0</v>
      </c>
      <c r="K230" s="232"/>
      <c r="L230" s="46"/>
      <c r="M230" s="233" t="s">
        <v>1</v>
      </c>
      <c r="N230" s="234" t="s">
        <v>50</v>
      </c>
      <c r="O230" s="93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7" t="s">
        <v>270</v>
      </c>
      <c r="AT230" s="237" t="s">
        <v>266</v>
      </c>
      <c r="AU230" s="237" t="s">
        <v>96</v>
      </c>
      <c r="AY230" s="18" t="s">
        <v>264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8" t="s">
        <v>93</v>
      </c>
      <c r="BK230" s="238">
        <f>ROUND(I230*H230,2)</f>
        <v>0</v>
      </c>
      <c r="BL230" s="18" t="s">
        <v>270</v>
      </c>
      <c r="BM230" s="237" t="s">
        <v>1881</v>
      </c>
    </row>
    <row r="231" s="13" customFormat="1">
      <c r="A231" s="13"/>
      <c r="B231" s="239"/>
      <c r="C231" s="240"/>
      <c r="D231" s="241" t="s">
        <v>272</v>
      </c>
      <c r="E231" s="242" t="s">
        <v>1</v>
      </c>
      <c r="F231" s="243" t="s">
        <v>1762</v>
      </c>
      <c r="G231" s="240"/>
      <c r="H231" s="244">
        <v>144.75999999999999</v>
      </c>
      <c r="I231" s="245"/>
      <c r="J231" s="240"/>
      <c r="K231" s="240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272</v>
      </c>
      <c r="AU231" s="250" t="s">
        <v>96</v>
      </c>
      <c r="AV231" s="13" t="s">
        <v>96</v>
      </c>
      <c r="AW231" s="13" t="s">
        <v>42</v>
      </c>
      <c r="AX231" s="13" t="s">
        <v>93</v>
      </c>
      <c r="AY231" s="250" t="s">
        <v>264</v>
      </c>
    </row>
    <row r="232" s="12" customFormat="1" ht="22.8" customHeight="1">
      <c r="A232" s="12"/>
      <c r="B232" s="209"/>
      <c r="C232" s="210"/>
      <c r="D232" s="211" t="s">
        <v>84</v>
      </c>
      <c r="E232" s="223" t="s">
        <v>270</v>
      </c>
      <c r="F232" s="223" t="s">
        <v>475</v>
      </c>
      <c r="G232" s="210"/>
      <c r="H232" s="210"/>
      <c r="I232" s="213"/>
      <c r="J232" s="224">
        <f>BK232</f>
        <v>0</v>
      </c>
      <c r="K232" s="210"/>
      <c r="L232" s="215"/>
      <c r="M232" s="216"/>
      <c r="N232" s="217"/>
      <c r="O232" s="217"/>
      <c r="P232" s="218">
        <f>SUM(P233:P236)</f>
        <v>0</v>
      </c>
      <c r="Q232" s="217"/>
      <c r="R232" s="218">
        <f>SUM(R233:R236)</f>
        <v>0</v>
      </c>
      <c r="S232" s="217"/>
      <c r="T232" s="219">
        <f>SUM(T233:T236)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0" t="s">
        <v>93</v>
      </c>
      <c r="AT232" s="221" t="s">
        <v>84</v>
      </c>
      <c r="AU232" s="221" t="s">
        <v>93</v>
      </c>
      <c r="AY232" s="220" t="s">
        <v>264</v>
      </c>
      <c r="BK232" s="222">
        <f>SUM(BK233:BK236)</f>
        <v>0</v>
      </c>
    </row>
    <row r="233" s="2" customFormat="1" ht="24.15" customHeight="1">
      <c r="A233" s="40"/>
      <c r="B233" s="41"/>
      <c r="C233" s="225" t="s">
        <v>456</v>
      </c>
      <c r="D233" s="225" t="s">
        <v>266</v>
      </c>
      <c r="E233" s="226" t="s">
        <v>477</v>
      </c>
      <c r="F233" s="227" t="s">
        <v>478</v>
      </c>
      <c r="G233" s="228" t="s">
        <v>348</v>
      </c>
      <c r="H233" s="229">
        <v>22.834</v>
      </c>
      <c r="I233" s="230"/>
      <c r="J233" s="231">
        <f>ROUND(I233*H233,2)</f>
        <v>0</v>
      </c>
      <c r="K233" s="232"/>
      <c r="L233" s="46"/>
      <c r="M233" s="233" t="s">
        <v>1</v>
      </c>
      <c r="N233" s="234" t="s">
        <v>50</v>
      </c>
      <c r="O233" s="93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7" t="s">
        <v>270</v>
      </c>
      <c r="AT233" s="237" t="s">
        <v>266</v>
      </c>
      <c r="AU233" s="237" t="s">
        <v>96</v>
      </c>
      <c r="AY233" s="18" t="s">
        <v>264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8" t="s">
        <v>93</v>
      </c>
      <c r="BK233" s="238">
        <f>ROUND(I233*H233,2)</f>
        <v>0</v>
      </c>
      <c r="BL233" s="18" t="s">
        <v>270</v>
      </c>
      <c r="BM233" s="237" t="s">
        <v>1882</v>
      </c>
    </row>
    <row r="234" s="13" customFormat="1">
      <c r="A234" s="13"/>
      <c r="B234" s="239"/>
      <c r="C234" s="240"/>
      <c r="D234" s="241" t="s">
        <v>272</v>
      </c>
      <c r="E234" s="242" t="s">
        <v>480</v>
      </c>
      <c r="F234" s="243" t="s">
        <v>1883</v>
      </c>
      <c r="G234" s="240"/>
      <c r="H234" s="244">
        <v>22.834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272</v>
      </c>
      <c r="AU234" s="250" t="s">
        <v>96</v>
      </c>
      <c r="AV234" s="13" t="s">
        <v>96</v>
      </c>
      <c r="AW234" s="13" t="s">
        <v>42</v>
      </c>
      <c r="AX234" s="13" t="s">
        <v>93</v>
      </c>
      <c r="AY234" s="250" t="s">
        <v>264</v>
      </c>
    </row>
    <row r="235" s="2" customFormat="1" ht="24.15" customHeight="1">
      <c r="A235" s="40"/>
      <c r="B235" s="41"/>
      <c r="C235" s="225" t="s">
        <v>461</v>
      </c>
      <c r="D235" s="225" t="s">
        <v>266</v>
      </c>
      <c r="E235" s="226" t="s">
        <v>1884</v>
      </c>
      <c r="F235" s="227" t="s">
        <v>1885</v>
      </c>
      <c r="G235" s="228" t="s">
        <v>348</v>
      </c>
      <c r="H235" s="229">
        <v>48.414000000000001</v>
      </c>
      <c r="I235" s="230"/>
      <c r="J235" s="231">
        <f>ROUND(I235*H235,2)</f>
        <v>0</v>
      </c>
      <c r="K235" s="232"/>
      <c r="L235" s="46"/>
      <c r="M235" s="233" t="s">
        <v>1</v>
      </c>
      <c r="N235" s="234" t="s">
        <v>50</v>
      </c>
      <c r="O235" s="93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7" t="s">
        <v>270</v>
      </c>
      <c r="AT235" s="237" t="s">
        <v>266</v>
      </c>
      <c r="AU235" s="237" t="s">
        <v>96</v>
      </c>
      <c r="AY235" s="18" t="s">
        <v>264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8" t="s">
        <v>93</v>
      </c>
      <c r="BK235" s="238">
        <f>ROUND(I235*H235,2)</f>
        <v>0</v>
      </c>
      <c r="BL235" s="18" t="s">
        <v>270</v>
      </c>
      <c r="BM235" s="237" t="s">
        <v>1886</v>
      </c>
    </row>
    <row r="236" s="13" customFormat="1">
      <c r="A236" s="13"/>
      <c r="B236" s="239"/>
      <c r="C236" s="240"/>
      <c r="D236" s="241" t="s">
        <v>272</v>
      </c>
      <c r="E236" s="242" t="s">
        <v>1887</v>
      </c>
      <c r="F236" s="243" t="s">
        <v>1888</v>
      </c>
      <c r="G236" s="240"/>
      <c r="H236" s="244">
        <v>48.414000000000001</v>
      </c>
      <c r="I236" s="245"/>
      <c r="J236" s="240"/>
      <c r="K236" s="240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272</v>
      </c>
      <c r="AU236" s="250" t="s">
        <v>96</v>
      </c>
      <c r="AV236" s="13" t="s">
        <v>96</v>
      </c>
      <c r="AW236" s="13" t="s">
        <v>42</v>
      </c>
      <c r="AX236" s="13" t="s">
        <v>93</v>
      </c>
      <c r="AY236" s="250" t="s">
        <v>264</v>
      </c>
    </row>
    <row r="237" s="12" customFormat="1" ht="22.8" customHeight="1">
      <c r="A237" s="12"/>
      <c r="B237" s="209"/>
      <c r="C237" s="210"/>
      <c r="D237" s="211" t="s">
        <v>84</v>
      </c>
      <c r="E237" s="223" t="s">
        <v>305</v>
      </c>
      <c r="F237" s="223" t="s">
        <v>496</v>
      </c>
      <c r="G237" s="210"/>
      <c r="H237" s="210"/>
      <c r="I237" s="213"/>
      <c r="J237" s="224">
        <f>BK237</f>
        <v>0</v>
      </c>
      <c r="K237" s="210"/>
      <c r="L237" s="215"/>
      <c r="M237" s="216"/>
      <c r="N237" s="217"/>
      <c r="O237" s="217"/>
      <c r="P237" s="218">
        <f>SUM(P238:P253)</f>
        <v>0</v>
      </c>
      <c r="Q237" s="217"/>
      <c r="R237" s="218">
        <f>SUM(R238:R253)</f>
        <v>55.793860000000002</v>
      </c>
      <c r="S237" s="217"/>
      <c r="T237" s="219">
        <f>SUM(T238:T253)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0" t="s">
        <v>93</v>
      </c>
      <c r="AT237" s="221" t="s">
        <v>84</v>
      </c>
      <c r="AU237" s="221" t="s">
        <v>93</v>
      </c>
      <c r="AY237" s="220" t="s">
        <v>264</v>
      </c>
      <c r="BK237" s="222">
        <f>SUM(BK238:BK253)</f>
        <v>0</v>
      </c>
    </row>
    <row r="238" s="2" customFormat="1" ht="24.15" customHeight="1">
      <c r="A238" s="40"/>
      <c r="B238" s="41"/>
      <c r="C238" s="225" t="s">
        <v>465</v>
      </c>
      <c r="D238" s="225" t="s">
        <v>266</v>
      </c>
      <c r="E238" s="226" t="s">
        <v>498</v>
      </c>
      <c r="F238" s="227" t="s">
        <v>499</v>
      </c>
      <c r="G238" s="228" t="s">
        <v>269</v>
      </c>
      <c r="H238" s="229">
        <v>228.34200000000001</v>
      </c>
      <c r="I238" s="230"/>
      <c r="J238" s="231">
        <f>ROUND(I238*H238,2)</f>
        <v>0</v>
      </c>
      <c r="K238" s="232"/>
      <c r="L238" s="46"/>
      <c r="M238" s="233" t="s">
        <v>1</v>
      </c>
      <c r="N238" s="234" t="s">
        <v>50</v>
      </c>
      <c r="O238" s="93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7" t="s">
        <v>270</v>
      </c>
      <c r="AT238" s="237" t="s">
        <v>266</v>
      </c>
      <c r="AU238" s="237" t="s">
        <v>96</v>
      </c>
      <c r="AY238" s="18" t="s">
        <v>264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8" t="s">
        <v>93</v>
      </c>
      <c r="BK238" s="238">
        <f>ROUND(I238*H238,2)</f>
        <v>0</v>
      </c>
      <c r="BL238" s="18" t="s">
        <v>270</v>
      </c>
      <c r="BM238" s="237" t="s">
        <v>1889</v>
      </c>
    </row>
    <row r="239" s="13" customFormat="1">
      <c r="A239" s="13"/>
      <c r="B239" s="239"/>
      <c r="C239" s="240"/>
      <c r="D239" s="241" t="s">
        <v>272</v>
      </c>
      <c r="E239" s="242" t="s">
        <v>1</v>
      </c>
      <c r="F239" s="243" t="s">
        <v>1890</v>
      </c>
      <c r="G239" s="240"/>
      <c r="H239" s="244">
        <v>228.34200000000001</v>
      </c>
      <c r="I239" s="245"/>
      <c r="J239" s="240"/>
      <c r="K239" s="240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272</v>
      </c>
      <c r="AU239" s="250" t="s">
        <v>96</v>
      </c>
      <c r="AV239" s="13" t="s">
        <v>96</v>
      </c>
      <c r="AW239" s="13" t="s">
        <v>42</v>
      </c>
      <c r="AX239" s="13" t="s">
        <v>93</v>
      </c>
      <c r="AY239" s="250" t="s">
        <v>264</v>
      </c>
    </row>
    <row r="240" s="2" customFormat="1" ht="24.15" customHeight="1">
      <c r="A240" s="40"/>
      <c r="B240" s="41"/>
      <c r="C240" s="225" t="s">
        <v>469</v>
      </c>
      <c r="D240" s="225" t="s">
        <v>266</v>
      </c>
      <c r="E240" s="226" t="s">
        <v>1122</v>
      </c>
      <c r="F240" s="227" t="s">
        <v>1123</v>
      </c>
      <c r="G240" s="228" t="s">
        <v>269</v>
      </c>
      <c r="H240" s="229">
        <v>485.16399999999999</v>
      </c>
      <c r="I240" s="230"/>
      <c r="J240" s="231">
        <f>ROUND(I240*H240,2)</f>
        <v>0</v>
      </c>
      <c r="K240" s="232"/>
      <c r="L240" s="46"/>
      <c r="M240" s="233" t="s">
        <v>1</v>
      </c>
      <c r="N240" s="234" t="s">
        <v>50</v>
      </c>
      <c r="O240" s="93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7" t="s">
        <v>270</v>
      </c>
      <c r="AT240" s="237" t="s">
        <v>266</v>
      </c>
      <c r="AU240" s="237" t="s">
        <v>96</v>
      </c>
      <c r="AY240" s="18" t="s">
        <v>264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8" t="s">
        <v>93</v>
      </c>
      <c r="BK240" s="238">
        <f>ROUND(I240*H240,2)</f>
        <v>0</v>
      </c>
      <c r="BL240" s="18" t="s">
        <v>270</v>
      </c>
      <c r="BM240" s="237" t="s">
        <v>1891</v>
      </c>
    </row>
    <row r="241" s="13" customFormat="1">
      <c r="A241" s="13"/>
      <c r="B241" s="239"/>
      <c r="C241" s="240"/>
      <c r="D241" s="241" t="s">
        <v>272</v>
      </c>
      <c r="E241" s="242" t="s">
        <v>1</v>
      </c>
      <c r="F241" s="243" t="s">
        <v>1125</v>
      </c>
      <c r="G241" s="240"/>
      <c r="H241" s="244">
        <v>485.16399999999999</v>
      </c>
      <c r="I241" s="245"/>
      <c r="J241" s="240"/>
      <c r="K241" s="240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272</v>
      </c>
      <c r="AU241" s="250" t="s">
        <v>96</v>
      </c>
      <c r="AV241" s="13" t="s">
        <v>96</v>
      </c>
      <c r="AW241" s="13" t="s">
        <v>42</v>
      </c>
      <c r="AX241" s="13" t="s">
        <v>93</v>
      </c>
      <c r="AY241" s="250" t="s">
        <v>264</v>
      </c>
    </row>
    <row r="242" s="2" customFormat="1" ht="33" customHeight="1">
      <c r="A242" s="40"/>
      <c r="B242" s="41"/>
      <c r="C242" s="225" t="s">
        <v>476</v>
      </c>
      <c r="D242" s="225" t="s">
        <v>266</v>
      </c>
      <c r="E242" s="226" t="s">
        <v>1126</v>
      </c>
      <c r="F242" s="227" t="s">
        <v>1127</v>
      </c>
      <c r="G242" s="228" t="s">
        <v>269</v>
      </c>
      <c r="H242" s="229">
        <v>242.58199999999999</v>
      </c>
      <c r="I242" s="230"/>
      <c r="J242" s="231">
        <f>ROUND(I242*H242,2)</f>
        <v>0</v>
      </c>
      <c r="K242" s="232"/>
      <c r="L242" s="46"/>
      <c r="M242" s="233" t="s">
        <v>1</v>
      </c>
      <c r="N242" s="234" t="s">
        <v>50</v>
      </c>
      <c r="O242" s="93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7" t="s">
        <v>270</v>
      </c>
      <c r="AT242" s="237" t="s">
        <v>266</v>
      </c>
      <c r="AU242" s="237" t="s">
        <v>96</v>
      </c>
      <c r="AY242" s="18" t="s">
        <v>264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8" t="s">
        <v>93</v>
      </c>
      <c r="BK242" s="238">
        <f>ROUND(I242*H242,2)</f>
        <v>0</v>
      </c>
      <c r="BL242" s="18" t="s">
        <v>270</v>
      </c>
      <c r="BM242" s="237" t="s">
        <v>1892</v>
      </c>
    </row>
    <row r="243" s="13" customFormat="1">
      <c r="A243" s="13"/>
      <c r="B243" s="239"/>
      <c r="C243" s="240"/>
      <c r="D243" s="241" t="s">
        <v>272</v>
      </c>
      <c r="E243" s="242" t="s">
        <v>1</v>
      </c>
      <c r="F243" s="243" t="s">
        <v>1034</v>
      </c>
      <c r="G243" s="240"/>
      <c r="H243" s="244">
        <v>242.58199999999999</v>
      </c>
      <c r="I243" s="245"/>
      <c r="J243" s="240"/>
      <c r="K243" s="240"/>
      <c r="L243" s="246"/>
      <c r="M243" s="247"/>
      <c r="N243" s="248"/>
      <c r="O243" s="248"/>
      <c r="P243" s="248"/>
      <c r="Q243" s="248"/>
      <c r="R243" s="248"/>
      <c r="S243" s="248"/>
      <c r="T243" s="24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0" t="s">
        <v>272</v>
      </c>
      <c r="AU243" s="250" t="s">
        <v>96</v>
      </c>
      <c r="AV243" s="13" t="s">
        <v>96</v>
      </c>
      <c r="AW243" s="13" t="s">
        <v>42</v>
      </c>
      <c r="AX243" s="13" t="s">
        <v>93</v>
      </c>
      <c r="AY243" s="250" t="s">
        <v>264</v>
      </c>
    </row>
    <row r="244" s="2" customFormat="1" ht="24.15" customHeight="1">
      <c r="A244" s="40"/>
      <c r="B244" s="41"/>
      <c r="C244" s="225" t="s">
        <v>482</v>
      </c>
      <c r="D244" s="225" t="s">
        <v>266</v>
      </c>
      <c r="E244" s="226" t="s">
        <v>517</v>
      </c>
      <c r="F244" s="227" t="s">
        <v>518</v>
      </c>
      <c r="G244" s="228" t="s">
        <v>269</v>
      </c>
      <c r="H244" s="229">
        <v>242.58199999999999</v>
      </c>
      <c r="I244" s="230"/>
      <c r="J244" s="231">
        <f>ROUND(I244*H244,2)</f>
        <v>0</v>
      </c>
      <c r="K244" s="232"/>
      <c r="L244" s="46"/>
      <c r="M244" s="233" t="s">
        <v>1</v>
      </c>
      <c r="N244" s="234" t="s">
        <v>50</v>
      </c>
      <c r="O244" s="93"/>
      <c r="P244" s="235">
        <f>O244*H244</f>
        <v>0</v>
      </c>
      <c r="Q244" s="235">
        <v>0.23000000000000001</v>
      </c>
      <c r="R244" s="235">
        <f>Q244*H244</f>
        <v>55.793860000000002</v>
      </c>
      <c r="S244" s="235">
        <v>0</v>
      </c>
      <c r="T244" s="23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7" t="s">
        <v>270</v>
      </c>
      <c r="AT244" s="237" t="s">
        <v>266</v>
      </c>
      <c r="AU244" s="237" t="s">
        <v>96</v>
      </c>
      <c r="AY244" s="18" t="s">
        <v>264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8" t="s">
        <v>93</v>
      </c>
      <c r="BK244" s="238">
        <f>ROUND(I244*H244,2)</f>
        <v>0</v>
      </c>
      <c r="BL244" s="18" t="s">
        <v>270</v>
      </c>
      <c r="BM244" s="237" t="s">
        <v>1893</v>
      </c>
    </row>
    <row r="245" s="13" customFormat="1">
      <c r="A245" s="13"/>
      <c r="B245" s="239"/>
      <c r="C245" s="240"/>
      <c r="D245" s="241" t="s">
        <v>272</v>
      </c>
      <c r="E245" s="242" t="s">
        <v>1</v>
      </c>
      <c r="F245" s="243" t="s">
        <v>1034</v>
      </c>
      <c r="G245" s="240"/>
      <c r="H245" s="244">
        <v>242.58199999999999</v>
      </c>
      <c r="I245" s="245"/>
      <c r="J245" s="240"/>
      <c r="K245" s="240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272</v>
      </c>
      <c r="AU245" s="250" t="s">
        <v>96</v>
      </c>
      <c r="AV245" s="13" t="s">
        <v>96</v>
      </c>
      <c r="AW245" s="13" t="s">
        <v>42</v>
      </c>
      <c r="AX245" s="13" t="s">
        <v>93</v>
      </c>
      <c r="AY245" s="250" t="s">
        <v>264</v>
      </c>
    </row>
    <row r="246" s="2" customFormat="1" ht="24.15" customHeight="1">
      <c r="A246" s="40"/>
      <c r="B246" s="41"/>
      <c r="C246" s="225" t="s">
        <v>487</v>
      </c>
      <c r="D246" s="225" t="s">
        <v>266</v>
      </c>
      <c r="E246" s="226" t="s">
        <v>527</v>
      </c>
      <c r="F246" s="227" t="s">
        <v>528</v>
      </c>
      <c r="G246" s="228" t="s">
        <v>269</v>
      </c>
      <c r="H246" s="229">
        <v>242.58199999999999</v>
      </c>
      <c r="I246" s="230"/>
      <c r="J246" s="231">
        <f>ROUND(I246*H246,2)</f>
        <v>0</v>
      </c>
      <c r="K246" s="232"/>
      <c r="L246" s="46"/>
      <c r="M246" s="233" t="s">
        <v>1</v>
      </c>
      <c r="N246" s="234" t="s">
        <v>50</v>
      </c>
      <c r="O246" s="93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7" t="s">
        <v>270</v>
      </c>
      <c r="AT246" s="237" t="s">
        <v>266</v>
      </c>
      <c r="AU246" s="237" t="s">
        <v>96</v>
      </c>
      <c r="AY246" s="18" t="s">
        <v>264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8" t="s">
        <v>93</v>
      </c>
      <c r="BK246" s="238">
        <f>ROUND(I246*H246,2)</f>
        <v>0</v>
      </c>
      <c r="BL246" s="18" t="s">
        <v>270</v>
      </c>
      <c r="BM246" s="237" t="s">
        <v>1894</v>
      </c>
    </row>
    <row r="247" s="13" customFormat="1">
      <c r="A247" s="13"/>
      <c r="B247" s="239"/>
      <c r="C247" s="240"/>
      <c r="D247" s="241" t="s">
        <v>272</v>
      </c>
      <c r="E247" s="242" t="s">
        <v>1</v>
      </c>
      <c r="F247" s="243" t="s">
        <v>1034</v>
      </c>
      <c r="G247" s="240"/>
      <c r="H247" s="244">
        <v>242.58199999999999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272</v>
      </c>
      <c r="AU247" s="250" t="s">
        <v>96</v>
      </c>
      <c r="AV247" s="13" t="s">
        <v>96</v>
      </c>
      <c r="AW247" s="13" t="s">
        <v>42</v>
      </c>
      <c r="AX247" s="13" t="s">
        <v>93</v>
      </c>
      <c r="AY247" s="250" t="s">
        <v>264</v>
      </c>
    </row>
    <row r="248" s="2" customFormat="1" ht="24.15" customHeight="1">
      <c r="A248" s="40"/>
      <c r="B248" s="41"/>
      <c r="C248" s="225" t="s">
        <v>497</v>
      </c>
      <c r="D248" s="225" t="s">
        <v>266</v>
      </c>
      <c r="E248" s="226" t="s">
        <v>531</v>
      </c>
      <c r="F248" s="227" t="s">
        <v>532</v>
      </c>
      <c r="G248" s="228" t="s">
        <v>269</v>
      </c>
      <c r="H248" s="229">
        <v>313.33999999999997</v>
      </c>
      <c r="I248" s="230"/>
      <c r="J248" s="231">
        <f>ROUND(I248*H248,2)</f>
        <v>0</v>
      </c>
      <c r="K248" s="232"/>
      <c r="L248" s="46"/>
      <c r="M248" s="233" t="s">
        <v>1</v>
      </c>
      <c r="N248" s="234" t="s">
        <v>50</v>
      </c>
      <c r="O248" s="93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7" t="s">
        <v>270</v>
      </c>
      <c r="AT248" s="237" t="s">
        <v>266</v>
      </c>
      <c r="AU248" s="237" t="s">
        <v>96</v>
      </c>
      <c r="AY248" s="18" t="s">
        <v>264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8" t="s">
        <v>93</v>
      </c>
      <c r="BK248" s="238">
        <f>ROUND(I248*H248,2)</f>
        <v>0</v>
      </c>
      <c r="BL248" s="18" t="s">
        <v>270</v>
      </c>
      <c r="BM248" s="237" t="s">
        <v>1895</v>
      </c>
    </row>
    <row r="249" s="13" customFormat="1">
      <c r="A249" s="13"/>
      <c r="B249" s="239"/>
      <c r="C249" s="240"/>
      <c r="D249" s="241" t="s">
        <v>272</v>
      </c>
      <c r="E249" s="242" t="s">
        <v>1</v>
      </c>
      <c r="F249" s="243" t="s">
        <v>1054</v>
      </c>
      <c r="G249" s="240"/>
      <c r="H249" s="244">
        <v>313.33999999999997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0" t="s">
        <v>272</v>
      </c>
      <c r="AU249" s="250" t="s">
        <v>96</v>
      </c>
      <c r="AV249" s="13" t="s">
        <v>96</v>
      </c>
      <c r="AW249" s="13" t="s">
        <v>42</v>
      </c>
      <c r="AX249" s="13" t="s">
        <v>93</v>
      </c>
      <c r="AY249" s="250" t="s">
        <v>264</v>
      </c>
    </row>
    <row r="250" s="2" customFormat="1" ht="33" customHeight="1">
      <c r="A250" s="40"/>
      <c r="B250" s="41"/>
      <c r="C250" s="225" t="s">
        <v>502</v>
      </c>
      <c r="D250" s="225" t="s">
        <v>266</v>
      </c>
      <c r="E250" s="226" t="s">
        <v>537</v>
      </c>
      <c r="F250" s="227" t="s">
        <v>538</v>
      </c>
      <c r="G250" s="228" t="s">
        <v>269</v>
      </c>
      <c r="H250" s="229">
        <v>313.33999999999997</v>
      </c>
      <c r="I250" s="230"/>
      <c r="J250" s="231">
        <f>ROUND(I250*H250,2)</f>
        <v>0</v>
      </c>
      <c r="K250" s="232"/>
      <c r="L250" s="46"/>
      <c r="M250" s="233" t="s">
        <v>1</v>
      </c>
      <c r="N250" s="234" t="s">
        <v>50</v>
      </c>
      <c r="O250" s="93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7" t="s">
        <v>270</v>
      </c>
      <c r="AT250" s="237" t="s">
        <v>266</v>
      </c>
      <c r="AU250" s="237" t="s">
        <v>96</v>
      </c>
      <c r="AY250" s="18" t="s">
        <v>264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8" t="s">
        <v>93</v>
      </c>
      <c r="BK250" s="238">
        <f>ROUND(I250*H250,2)</f>
        <v>0</v>
      </c>
      <c r="BL250" s="18" t="s">
        <v>270</v>
      </c>
      <c r="BM250" s="237" t="s">
        <v>1896</v>
      </c>
    </row>
    <row r="251" s="13" customFormat="1">
      <c r="A251" s="13"/>
      <c r="B251" s="239"/>
      <c r="C251" s="240"/>
      <c r="D251" s="241" t="s">
        <v>272</v>
      </c>
      <c r="E251" s="242" t="s">
        <v>1</v>
      </c>
      <c r="F251" s="243" t="s">
        <v>1134</v>
      </c>
      <c r="G251" s="240"/>
      <c r="H251" s="244">
        <v>313.31999999999999</v>
      </c>
      <c r="I251" s="245"/>
      <c r="J251" s="240"/>
      <c r="K251" s="240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272</v>
      </c>
      <c r="AU251" s="250" t="s">
        <v>96</v>
      </c>
      <c r="AV251" s="13" t="s">
        <v>96</v>
      </c>
      <c r="AW251" s="13" t="s">
        <v>42</v>
      </c>
      <c r="AX251" s="13" t="s">
        <v>85</v>
      </c>
      <c r="AY251" s="250" t="s">
        <v>264</v>
      </c>
    </row>
    <row r="252" s="13" customFormat="1">
      <c r="A252" s="13"/>
      <c r="B252" s="239"/>
      <c r="C252" s="240"/>
      <c r="D252" s="241" t="s">
        <v>272</v>
      </c>
      <c r="E252" s="242" t="s">
        <v>1</v>
      </c>
      <c r="F252" s="243" t="s">
        <v>1897</v>
      </c>
      <c r="G252" s="240"/>
      <c r="H252" s="244">
        <v>313.33999999999997</v>
      </c>
      <c r="I252" s="245"/>
      <c r="J252" s="240"/>
      <c r="K252" s="240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272</v>
      </c>
      <c r="AU252" s="250" t="s">
        <v>96</v>
      </c>
      <c r="AV252" s="13" t="s">
        <v>96</v>
      </c>
      <c r="AW252" s="13" t="s">
        <v>42</v>
      </c>
      <c r="AX252" s="13" t="s">
        <v>85</v>
      </c>
      <c r="AY252" s="250" t="s">
        <v>264</v>
      </c>
    </row>
    <row r="253" s="13" customFormat="1">
      <c r="A253" s="13"/>
      <c r="B253" s="239"/>
      <c r="C253" s="240"/>
      <c r="D253" s="241" t="s">
        <v>272</v>
      </c>
      <c r="E253" s="242" t="s">
        <v>1054</v>
      </c>
      <c r="F253" s="243" t="s">
        <v>1898</v>
      </c>
      <c r="G253" s="240"/>
      <c r="H253" s="244">
        <v>313.33999999999997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272</v>
      </c>
      <c r="AU253" s="250" t="s">
        <v>96</v>
      </c>
      <c r="AV253" s="13" t="s">
        <v>96</v>
      </c>
      <c r="AW253" s="13" t="s">
        <v>42</v>
      </c>
      <c r="AX253" s="13" t="s">
        <v>93</v>
      </c>
      <c r="AY253" s="250" t="s">
        <v>264</v>
      </c>
    </row>
    <row r="254" s="12" customFormat="1" ht="22.8" customHeight="1">
      <c r="A254" s="12"/>
      <c r="B254" s="209"/>
      <c r="C254" s="210"/>
      <c r="D254" s="211" t="s">
        <v>84</v>
      </c>
      <c r="E254" s="223" t="s">
        <v>321</v>
      </c>
      <c r="F254" s="223" t="s">
        <v>557</v>
      </c>
      <c r="G254" s="210"/>
      <c r="H254" s="210"/>
      <c r="I254" s="213"/>
      <c r="J254" s="224">
        <f>BK254</f>
        <v>0</v>
      </c>
      <c r="K254" s="210"/>
      <c r="L254" s="215"/>
      <c r="M254" s="216"/>
      <c r="N254" s="217"/>
      <c r="O254" s="217"/>
      <c r="P254" s="218">
        <f>SUM(P255:P320)</f>
        <v>0</v>
      </c>
      <c r="Q254" s="217"/>
      <c r="R254" s="218">
        <f>SUM(R255:R320)</f>
        <v>48.017316810000011</v>
      </c>
      <c r="S254" s="217"/>
      <c r="T254" s="219">
        <f>SUM(T255:T320)</f>
        <v>86.466264599999988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0" t="s">
        <v>93</v>
      </c>
      <c r="AT254" s="221" t="s">
        <v>84</v>
      </c>
      <c r="AU254" s="221" t="s">
        <v>93</v>
      </c>
      <c r="AY254" s="220" t="s">
        <v>264</v>
      </c>
      <c r="BK254" s="222">
        <f>SUM(BK255:BK320)</f>
        <v>0</v>
      </c>
    </row>
    <row r="255" s="2" customFormat="1" ht="16.5" customHeight="1">
      <c r="A255" s="40"/>
      <c r="B255" s="41"/>
      <c r="C255" s="225" t="s">
        <v>510</v>
      </c>
      <c r="D255" s="225" t="s">
        <v>266</v>
      </c>
      <c r="E255" s="226" t="s">
        <v>1899</v>
      </c>
      <c r="F255" s="227" t="s">
        <v>1900</v>
      </c>
      <c r="G255" s="228" t="s">
        <v>308</v>
      </c>
      <c r="H255" s="229">
        <v>60.700000000000003</v>
      </c>
      <c r="I255" s="230"/>
      <c r="J255" s="231">
        <f>ROUND(I255*H255,2)</f>
        <v>0</v>
      </c>
      <c r="K255" s="232"/>
      <c r="L255" s="46"/>
      <c r="M255" s="233" t="s">
        <v>1</v>
      </c>
      <c r="N255" s="234" t="s">
        <v>50</v>
      </c>
      <c r="O255" s="93"/>
      <c r="P255" s="235">
        <f>O255*H255</f>
        <v>0</v>
      </c>
      <c r="Q255" s="235">
        <v>0</v>
      </c>
      <c r="R255" s="235">
        <f>Q255*H255</f>
        <v>0</v>
      </c>
      <c r="S255" s="235">
        <v>0.17999999999999999</v>
      </c>
      <c r="T255" s="236">
        <f>S255*H255</f>
        <v>10.926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7" t="s">
        <v>270</v>
      </c>
      <c r="AT255" s="237" t="s">
        <v>266</v>
      </c>
      <c r="AU255" s="237" t="s">
        <v>96</v>
      </c>
      <c r="AY255" s="18" t="s">
        <v>264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8" t="s">
        <v>93</v>
      </c>
      <c r="BK255" s="238">
        <f>ROUND(I255*H255,2)</f>
        <v>0</v>
      </c>
      <c r="BL255" s="18" t="s">
        <v>270</v>
      </c>
      <c r="BM255" s="237" t="s">
        <v>1901</v>
      </c>
    </row>
    <row r="256" s="13" customFormat="1">
      <c r="A256" s="13"/>
      <c r="B256" s="239"/>
      <c r="C256" s="240"/>
      <c r="D256" s="241" t="s">
        <v>272</v>
      </c>
      <c r="E256" s="242" t="s">
        <v>1785</v>
      </c>
      <c r="F256" s="243" t="s">
        <v>1902</v>
      </c>
      <c r="G256" s="240"/>
      <c r="H256" s="244">
        <v>60.700000000000003</v>
      </c>
      <c r="I256" s="245"/>
      <c r="J256" s="240"/>
      <c r="K256" s="240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272</v>
      </c>
      <c r="AU256" s="250" t="s">
        <v>96</v>
      </c>
      <c r="AV256" s="13" t="s">
        <v>96</v>
      </c>
      <c r="AW256" s="13" t="s">
        <v>42</v>
      </c>
      <c r="AX256" s="13" t="s">
        <v>93</v>
      </c>
      <c r="AY256" s="250" t="s">
        <v>264</v>
      </c>
    </row>
    <row r="257" s="2" customFormat="1" ht="24.15" customHeight="1">
      <c r="A257" s="40"/>
      <c r="B257" s="41"/>
      <c r="C257" s="225" t="s">
        <v>516</v>
      </c>
      <c r="D257" s="225" t="s">
        <v>266</v>
      </c>
      <c r="E257" s="226" t="s">
        <v>1903</v>
      </c>
      <c r="F257" s="227" t="s">
        <v>1904</v>
      </c>
      <c r="G257" s="228" t="s">
        <v>308</v>
      </c>
      <c r="H257" s="229">
        <v>144.75999999999999</v>
      </c>
      <c r="I257" s="230"/>
      <c r="J257" s="231">
        <f>ROUND(I257*H257,2)</f>
        <v>0</v>
      </c>
      <c r="K257" s="232"/>
      <c r="L257" s="46"/>
      <c r="M257" s="233" t="s">
        <v>1</v>
      </c>
      <c r="N257" s="234" t="s">
        <v>50</v>
      </c>
      <c r="O257" s="93"/>
      <c r="P257" s="235">
        <f>O257*H257</f>
        <v>0</v>
      </c>
      <c r="Q257" s="235">
        <v>0</v>
      </c>
      <c r="R257" s="235">
        <f>Q257*H257</f>
        <v>0</v>
      </c>
      <c r="S257" s="235">
        <v>0.32000000000000001</v>
      </c>
      <c r="T257" s="236">
        <f>S257*H257</f>
        <v>46.3232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7" t="s">
        <v>270</v>
      </c>
      <c r="AT257" s="237" t="s">
        <v>266</v>
      </c>
      <c r="AU257" s="237" t="s">
        <v>96</v>
      </c>
      <c r="AY257" s="18" t="s">
        <v>264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8" t="s">
        <v>93</v>
      </c>
      <c r="BK257" s="238">
        <f>ROUND(I257*H257,2)</f>
        <v>0</v>
      </c>
      <c r="BL257" s="18" t="s">
        <v>270</v>
      </c>
      <c r="BM257" s="237" t="s">
        <v>1905</v>
      </c>
    </row>
    <row r="258" s="13" customFormat="1">
      <c r="A258" s="13"/>
      <c r="B258" s="239"/>
      <c r="C258" s="240"/>
      <c r="D258" s="241" t="s">
        <v>272</v>
      </c>
      <c r="E258" s="242" t="s">
        <v>1784</v>
      </c>
      <c r="F258" s="243" t="s">
        <v>1906</v>
      </c>
      <c r="G258" s="240"/>
      <c r="H258" s="244">
        <v>144.75999999999999</v>
      </c>
      <c r="I258" s="245"/>
      <c r="J258" s="240"/>
      <c r="K258" s="240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272</v>
      </c>
      <c r="AU258" s="250" t="s">
        <v>96</v>
      </c>
      <c r="AV258" s="13" t="s">
        <v>96</v>
      </c>
      <c r="AW258" s="13" t="s">
        <v>42</v>
      </c>
      <c r="AX258" s="13" t="s">
        <v>93</v>
      </c>
      <c r="AY258" s="250" t="s">
        <v>264</v>
      </c>
    </row>
    <row r="259" s="2" customFormat="1" ht="21.75" customHeight="1">
      <c r="A259" s="40"/>
      <c r="B259" s="41"/>
      <c r="C259" s="225" t="s">
        <v>521</v>
      </c>
      <c r="D259" s="225" t="s">
        <v>266</v>
      </c>
      <c r="E259" s="226" t="s">
        <v>1907</v>
      </c>
      <c r="F259" s="227" t="s">
        <v>1908</v>
      </c>
      <c r="G259" s="228" t="s">
        <v>584</v>
      </c>
      <c r="H259" s="229">
        <v>33</v>
      </c>
      <c r="I259" s="230"/>
      <c r="J259" s="231">
        <f>ROUND(I259*H259,2)</f>
        <v>0</v>
      </c>
      <c r="K259" s="232"/>
      <c r="L259" s="46"/>
      <c r="M259" s="233" t="s">
        <v>1</v>
      </c>
      <c r="N259" s="234" t="s">
        <v>50</v>
      </c>
      <c r="O259" s="93"/>
      <c r="P259" s="235">
        <f>O259*H259</f>
        <v>0</v>
      </c>
      <c r="Q259" s="235">
        <v>0.068640000000000007</v>
      </c>
      <c r="R259" s="235">
        <f>Q259*H259</f>
        <v>2.26512</v>
      </c>
      <c r="S259" s="235">
        <v>0</v>
      </c>
      <c r="T259" s="23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7" t="s">
        <v>270</v>
      </c>
      <c r="AT259" s="237" t="s">
        <v>266</v>
      </c>
      <c r="AU259" s="237" t="s">
        <v>96</v>
      </c>
      <c r="AY259" s="18" t="s">
        <v>264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8" t="s">
        <v>93</v>
      </c>
      <c r="BK259" s="238">
        <f>ROUND(I259*H259,2)</f>
        <v>0</v>
      </c>
      <c r="BL259" s="18" t="s">
        <v>270</v>
      </c>
      <c r="BM259" s="237" t="s">
        <v>1909</v>
      </c>
    </row>
    <row r="260" s="2" customFormat="1" ht="33" customHeight="1">
      <c r="A260" s="40"/>
      <c r="B260" s="41"/>
      <c r="C260" s="225" t="s">
        <v>526</v>
      </c>
      <c r="D260" s="225" t="s">
        <v>266</v>
      </c>
      <c r="E260" s="226" t="s">
        <v>1910</v>
      </c>
      <c r="F260" s="227" t="s">
        <v>1911</v>
      </c>
      <c r="G260" s="228" t="s">
        <v>584</v>
      </c>
      <c r="H260" s="229">
        <v>27</v>
      </c>
      <c r="I260" s="230"/>
      <c r="J260" s="231">
        <f>ROUND(I260*H260,2)</f>
        <v>0</v>
      </c>
      <c r="K260" s="232"/>
      <c r="L260" s="46"/>
      <c r="M260" s="233" t="s">
        <v>1</v>
      </c>
      <c r="N260" s="234" t="s">
        <v>50</v>
      </c>
      <c r="O260" s="93"/>
      <c r="P260" s="235">
        <f>O260*H260</f>
        <v>0</v>
      </c>
      <c r="Q260" s="235">
        <v>0.00084999999999999995</v>
      </c>
      <c r="R260" s="235">
        <f>Q260*H260</f>
        <v>0.022949999999999998</v>
      </c>
      <c r="S260" s="235">
        <v>0</v>
      </c>
      <c r="T260" s="23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7" t="s">
        <v>270</v>
      </c>
      <c r="AT260" s="237" t="s">
        <v>266</v>
      </c>
      <c r="AU260" s="237" t="s">
        <v>96</v>
      </c>
      <c r="AY260" s="18" t="s">
        <v>264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8" t="s">
        <v>93</v>
      </c>
      <c r="BK260" s="238">
        <f>ROUND(I260*H260,2)</f>
        <v>0</v>
      </c>
      <c r="BL260" s="18" t="s">
        <v>270</v>
      </c>
      <c r="BM260" s="237" t="s">
        <v>1912</v>
      </c>
    </row>
    <row r="261" s="13" customFormat="1">
      <c r="A261" s="13"/>
      <c r="B261" s="239"/>
      <c r="C261" s="240"/>
      <c r="D261" s="241" t="s">
        <v>272</v>
      </c>
      <c r="E261" s="242" t="s">
        <v>1794</v>
      </c>
      <c r="F261" s="243" t="s">
        <v>430</v>
      </c>
      <c r="G261" s="240"/>
      <c r="H261" s="244">
        <v>27</v>
      </c>
      <c r="I261" s="245"/>
      <c r="J261" s="240"/>
      <c r="K261" s="240"/>
      <c r="L261" s="246"/>
      <c r="M261" s="247"/>
      <c r="N261" s="248"/>
      <c r="O261" s="248"/>
      <c r="P261" s="248"/>
      <c r="Q261" s="248"/>
      <c r="R261" s="248"/>
      <c r="S261" s="248"/>
      <c r="T261" s="24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0" t="s">
        <v>272</v>
      </c>
      <c r="AU261" s="250" t="s">
        <v>96</v>
      </c>
      <c r="AV261" s="13" t="s">
        <v>96</v>
      </c>
      <c r="AW261" s="13" t="s">
        <v>42</v>
      </c>
      <c r="AX261" s="13" t="s">
        <v>93</v>
      </c>
      <c r="AY261" s="250" t="s">
        <v>264</v>
      </c>
    </row>
    <row r="262" s="2" customFormat="1" ht="24.15" customHeight="1">
      <c r="A262" s="40"/>
      <c r="B262" s="41"/>
      <c r="C262" s="283" t="s">
        <v>530</v>
      </c>
      <c r="D262" s="283" t="s">
        <v>445</v>
      </c>
      <c r="E262" s="284" t="s">
        <v>1913</v>
      </c>
      <c r="F262" s="285" t="s">
        <v>1914</v>
      </c>
      <c r="G262" s="286" t="s">
        <v>584</v>
      </c>
      <c r="H262" s="287">
        <v>27</v>
      </c>
      <c r="I262" s="288"/>
      <c r="J262" s="289">
        <f>ROUND(I262*H262,2)</f>
        <v>0</v>
      </c>
      <c r="K262" s="290"/>
      <c r="L262" s="291"/>
      <c r="M262" s="292" t="s">
        <v>1</v>
      </c>
      <c r="N262" s="293" t="s">
        <v>50</v>
      </c>
      <c r="O262" s="93"/>
      <c r="P262" s="235">
        <f>O262*H262</f>
        <v>0</v>
      </c>
      <c r="Q262" s="235">
        <v>0.00084999999999999995</v>
      </c>
      <c r="R262" s="235">
        <f>Q262*H262</f>
        <v>0.022949999999999998</v>
      </c>
      <c r="S262" s="235">
        <v>0</v>
      </c>
      <c r="T262" s="23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7" t="s">
        <v>321</v>
      </c>
      <c r="AT262" s="237" t="s">
        <v>445</v>
      </c>
      <c r="AU262" s="237" t="s">
        <v>96</v>
      </c>
      <c r="AY262" s="18" t="s">
        <v>264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8" t="s">
        <v>93</v>
      </c>
      <c r="BK262" s="238">
        <f>ROUND(I262*H262,2)</f>
        <v>0</v>
      </c>
      <c r="BL262" s="18" t="s">
        <v>270</v>
      </c>
      <c r="BM262" s="237" t="s">
        <v>1915</v>
      </c>
    </row>
    <row r="263" s="13" customFormat="1">
      <c r="A263" s="13"/>
      <c r="B263" s="239"/>
      <c r="C263" s="240"/>
      <c r="D263" s="241" t="s">
        <v>272</v>
      </c>
      <c r="E263" s="242" t="s">
        <v>1</v>
      </c>
      <c r="F263" s="243" t="s">
        <v>1794</v>
      </c>
      <c r="G263" s="240"/>
      <c r="H263" s="244">
        <v>27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0" t="s">
        <v>272</v>
      </c>
      <c r="AU263" s="250" t="s">
        <v>96</v>
      </c>
      <c r="AV263" s="13" t="s">
        <v>96</v>
      </c>
      <c r="AW263" s="13" t="s">
        <v>42</v>
      </c>
      <c r="AX263" s="13" t="s">
        <v>93</v>
      </c>
      <c r="AY263" s="250" t="s">
        <v>264</v>
      </c>
    </row>
    <row r="264" s="2" customFormat="1" ht="21.75" customHeight="1">
      <c r="A264" s="40"/>
      <c r="B264" s="41"/>
      <c r="C264" s="283" t="s">
        <v>536</v>
      </c>
      <c r="D264" s="283" t="s">
        <v>445</v>
      </c>
      <c r="E264" s="284" t="s">
        <v>1916</v>
      </c>
      <c r="F264" s="285" t="s">
        <v>1917</v>
      </c>
      <c r="G264" s="286" t="s">
        <v>584</v>
      </c>
      <c r="H264" s="287">
        <v>27</v>
      </c>
      <c r="I264" s="288"/>
      <c r="J264" s="289">
        <f>ROUND(I264*H264,2)</f>
        <v>0</v>
      </c>
      <c r="K264" s="290"/>
      <c r="L264" s="291"/>
      <c r="M264" s="292" t="s">
        <v>1</v>
      </c>
      <c r="N264" s="293" t="s">
        <v>50</v>
      </c>
      <c r="O264" s="93"/>
      <c r="P264" s="235">
        <f>O264*H264</f>
        <v>0</v>
      </c>
      <c r="Q264" s="235">
        <v>0.0011999999999999999</v>
      </c>
      <c r="R264" s="235">
        <f>Q264*H264</f>
        <v>0.032399999999999998</v>
      </c>
      <c r="S264" s="235">
        <v>0</v>
      </c>
      <c r="T264" s="23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7" t="s">
        <v>321</v>
      </c>
      <c r="AT264" s="237" t="s">
        <v>445</v>
      </c>
      <c r="AU264" s="237" t="s">
        <v>96</v>
      </c>
      <c r="AY264" s="18" t="s">
        <v>264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8" t="s">
        <v>93</v>
      </c>
      <c r="BK264" s="238">
        <f>ROUND(I264*H264,2)</f>
        <v>0</v>
      </c>
      <c r="BL264" s="18" t="s">
        <v>270</v>
      </c>
      <c r="BM264" s="237" t="s">
        <v>1918</v>
      </c>
    </row>
    <row r="265" s="13" customFormat="1">
      <c r="A265" s="13"/>
      <c r="B265" s="239"/>
      <c r="C265" s="240"/>
      <c r="D265" s="241" t="s">
        <v>272</v>
      </c>
      <c r="E265" s="242" t="s">
        <v>1</v>
      </c>
      <c r="F265" s="243" t="s">
        <v>1794</v>
      </c>
      <c r="G265" s="240"/>
      <c r="H265" s="244">
        <v>27</v>
      </c>
      <c r="I265" s="245"/>
      <c r="J265" s="240"/>
      <c r="K265" s="240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272</v>
      </c>
      <c r="AU265" s="250" t="s">
        <v>96</v>
      </c>
      <c r="AV265" s="13" t="s">
        <v>96</v>
      </c>
      <c r="AW265" s="13" t="s">
        <v>42</v>
      </c>
      <c r="AX265" s="13" t="s">
        <v>93</v>
      </c>
      <c r="AY265" s="250" t="s">
        <v>264</v>
      </c>
    </row>
    <row r="266" s="2" customFormat="1" ht="33" customHeight="1">
      <c r="A266" s="40"/>
      <c r="B266" s="41"/>
      <c r="C266" s="225" t="s">
        <v>542</v>
      </c>
      <c r="D266" s="225" t="s">
        <v>266</v>
      </c>
      <c r="E266" s="226" t="s">
        <v>1919</v>
      </c>
      <c r="F266" s="227" t="s">
        <v>1920</v>
      </c>
      <c r="G266" s="228" t="s">
        <v>308</v>
      </c>
      <c r="H266" s="229">
        <v>60.700000000000003</v>
      </c>
      <c r="I266" s="230"/>
      <c r="J266" s="231">
        <f>ROUND(I266*H266,2)</f>
        <v>0</v>
      </c>
      <c r="K266" s="232"/>
      <c r="L266" s="46"/>
      <c r="M266" s="233" t="s">
        <v>1</v>
      </c>
      <c r="N266" s="234" t="s">
        <v>50</v>
      </c>
      <c r="O266" s="93"/>
      <c r="P266" s="235">
        <f>O266*H266</f>
        <v>0</v>
      </c>
      <c r="Q266" s="235">
        <v>3.0000000000000001E-05</v>
      </c>
      <c r="R266" s="235">
        <f>Q266*H266</f>
        <v>0.0018210000000000001</v>
      </c>
      <c r="S266" s="235">
        <v>0.024029999999999999</v>
      </c>
      <c r="T266" s="236">
        <f>S266*H266</f>
        <v>1.458621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7" t="s">
        <v>270</v>
      </c>
      <c r="AT266" s="237" t="s">
        <v>266</v>
      </c>
      <c r="AU266" s="237" t="s">
        <v>96</v>
      </c>
      <c r="AY266" s="18" t="s">
        <v>264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8" t="s">
        <v>93</v>
      </c>
      <c r="BK266" s="238">
        <f>ROUND(I266*H266,2)</f>
        <v>0</v>
      </c>
      <c r="BL266" s="18" t="s">
        <v>270</v>
      </c>
      <c r="BM266" s="237" t="s">
        <v>1921</v>
      </c>
    </row>
    <row r="267" s="13" customFormat="1">
      <c r="A267" s="13"/>
      <c r="B267" s="239"/>
      <c r="C267" s="240"/>
      <c r="D267" s="241" t="s">
        <v>272</v>
      </c>
      <c r="E267" s="242" t="s">
        <v>1</v>
      </c>
      <c r="F267" s="243" t="s">
        <v>1765</v>
      </c>
      <c r="G267" s="240"/>
      <c r="H267" s="244">
        <v>60.700000000000003</v>
      </c>
      <c r="I267" s="245"/>
      <c r="J267" s="240"/>
      <c r="K267" s="240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272</v>
      </c>
      <c r="AU267" s="250" t="s">
        <v>96</v>
      </c>
      <c r="AV267" s="13" t="s">
        <v>96</v>
      </c>
      <c r="AW267" s="13" t="s">
        <v>42</v>
      </c>
      <c r="AX267" s="13" t="s">
        <v>93</v>
      </c>
      <c r="AY267" s="250" t="s">
        <v>264</v>
      </c>
    </row>
    <row r="268" s="2" customFormat="1" ht="24.15" customHeight="1">
      <c r="A268" s="40"/>
      <c r="B268" s="41"/>
      <c r="C268" s="283" t="s">
        <v>547</v>
      </c>
      <c r="D268" s="283" t="s">
        <v>445</v>
      </c>
      <c r="E268" s="284" t="s">
        <v>1922</v>
      </c>
      <c r="F268" s="285" t="s">
        <v>1923</v>
      </c>
      <c r="G268" s="286" t="s">
        <v>308</v>
      </c>
      <c r="H268" s="287">
        <v>60.700000000000003</v>
      </c>
      <c r="I268" s="288"/>
      <c r="J268" s="289">
        <f>ROUND(I268*H268,2)</f>
        <v>0</v>
      </c>
      <c r="K268" s="290"/>
      <c r="L268" s="291"/>
      <c r="M268" s="292" t="s">
        <v>1</v>
      </c>
      <c r="N268" s="293" t="s">
        <v>50</v>
      </c>
      <c r="O268" s="93"/>
      <c r="P268" s="235">
        <f>O268*H268</f>
        <v>0</v>
      </c>
      <c r="Q268" s="235">
        <v>0.024</v>
      </c>
      <c r="R268" s="235">
        <f>Q268*H268</f>
        <v>1.4568000000000001</v>
      </c>
      <c r="S268" s="235">
        <v>0</v>
      </c>
      <c r="T268" s="23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7" t="s">
        <v>321</v>
      </c>
      <c r="AT268" s="237" t="s">
        <v>445</v>
      </c>
      <c r="AU268" s="237" t="s">
        <v>96</v>
      </c>
      <c r="AY268" s="18" t="s">
        <v>264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8" t="s">
        <v>93</v>
      </c>
      <c r="BK268" s="238">
        <f>ROUND(I268*H268,2)</f>
        <v>0</v>
      </c>
      <c r="BL268" s="18" t="s">
        <v>270</v>
      </c>
      <c r="BM268" s="237" t="s">
        <v>1924</v>
      </c>
    </row>
    <row r="269" s="13" customFormat="1">
      <c r="A269" s="13"/>
      <c r="B269" s="239"/>
      <c r="C269" s="240"/>
      <c r="D269" s="241" t="s">
        <v>272</v>
      </c>
      <c r="E269" s="242" t="s">
        <v>1</v>
      </c>
      <c r="F269" s="243" t="s">
        <v>1765</v>
      </c>
      <c r="G269" s="240"/>
      <c r="H269" s="244">
        <v>60.700000000000003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0" t="s">
        <v>272</v>
      </c>
      <c r="AU269" s="250" t="s">
        <v>96</v>
      </c>
      <c r="AV269" s="13" t="s">
        <v>96</v>
      </c>
      <c r="AW269" s="13" t="s">
        <v>42</v>
      </c>
      <c r="AX269" s="13" t="s">
        <v>93</v>
      </c>
      <c r="AY269" s="250" t="s">
        <v>264</v>
      </c>
    </row>
    <row r="270" s="2" customFormat="1" ht="33" customHeight="1">
      <c r="A270" s="40"/>
      <c r="B270" s="41"/>
      <c r="C270" s="225" t="s">
        <v>552</v>
      </c>
      <c r="D270" s="225" t="s">
        <v>266</v>
      </c>
      <c r="E270" s="226" t="s">
        <v>1925</v>
      </c>
      <c r="F270" s="227" t="s">
        <v>1926</v>
      </c>
      <c r="G270" s="228" t="s">
        <v>308</v>
      </c>
      <c r="H270" s="229">
        <v>144.75999999999999</v>
      </c>
      <c r="I270" s="230"/>
      <c r="J270" s="231">
        <f>ROUND(I270*H270,2)</f>
        <v>0</v>
      </c>
      <c r="K270" s="232"/>
      <c r="L270" s="46"/>
      <c r="M270" s="233" t="s">
        <v>1</v>
      </c>
      <c r="N270" s="234" t="s">
        <v>50</v>
      </c>
      <c r="O270" s="93"/>
      <c r="P270" s="235">
        <f>O270*H270</f>
        <v>0</v>
      </c>
      <c r="Q270" s="235">
        <v>0.00011</v>
      </c>
      <c r="R270" s="235">
        <f>Q270*H270</f>
        <v>0.0159236</v>
      </c>
      <c r="S270" s="235">
        <v>0.15211</v>
      </c>
      <c r="T270" s="236">
        <f>S270*H270</f>
        <v>22.019443599999999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7" t="s">
        <v>270</v>
      </c>
      <c r="AT270" s="237" t="s">
        <v>266</v>
      </c>
      <c r="AU270" s="237" t="s">
        <v>96</v>
      </c>
      <c r="AY270" s="18" t="s">
        <v>264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8" t="s">
        <v>93</v>
      </c>
      <c r="BK270" s="238">
        <f>ROUND(I270*H270,2)</f>
        <v>0</v>
      </c>
      <c r="BL270" s="18" t="s">
        <v>270</v>
      </c>
      <c r="BM270" s="237" t="s">
        <v>1927</v>
      </c>
    </row>
    <row r="271" s="13" customFormat="1">
      <c r="A271" s="13"/>
      <c r="B271" s="239"/>
      <c r="C271" s="240"/>
      <c r="D271" s="241" t="s">
        <v>272</v>
      </c>
      <c r="E271" s="242" t="s">
        <v>1</v>
      </c>
      <c r="F271" s="243" t="s">
        <v>1762</v>
      </c>
      <c r="G271" s="240"/>
      <c r="H271" s="244">
        <v>144.75999999999999</v>
      </c>
      <c r="I271" s="245"/>
      <c r="J271" s="240"/>
      <c r="K271" s="240"/>
      <c r="L271" s="246"/>
      <c r="M271" s="247"/>
      <c r="N271" s="248"/>
      <c r="O271" s="248"/>
      <c r="P271" s="248"/>
      <c r="Q271" s="248"/>
      <c r="R271" s="248"/>
      <c r="S271" s="248"/>
      <c r="T271" s="24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0" t="s">
        <v>272</v>
      </c>
      <c r="AU271" s="250" t="s">
        <v>96</v>
      </c>
      <c r="AV271" s="13" t="s">
        <v>96</v>
      </c>
      <c r="AW271" s="13" t="s">
        <v>42</v>
      </c>
      <c r="AX271" s="13" t="s">
        <v>93</v>
      </c>
      <c r="AY271" s="250" t="s">
        <v>264</v>
      </c>
    </row>
    <row r="272" s="2" customFormat="1" ht="24.15" customHeight="1">
      <c r="A272" s="40"/>
      <c r="B272" s="41"/>
      <c r="C272" s="283" t="s">
        <v>558</v>
      </c>
      <c r="D272" s="283" t="s">
        <v>445</v>
      </c>
      <c r="E272" s="284" t="s">
        <v>1928</v>
      </c>
      <c r="F272" s="285" t="s">
        <v>1929</v>
      </c>
      <c r="G272" s="286" t="s">
        <v>308</v>
      </c>
      <c r="H272" s="287">
        <v>144.75999999999999</v>
      </c>
      <c r="I272" s="288"/>
      <c r="J272" s="289">
        <f>ROUND(I272*H272,2)</f>
        <v>0</v>
      </c>
      <c r="K272" s="290"/>
      <c r="L272" s="291"/>
      <c r="M272" s="292" t="s">
        <v>1</v>
      </c>
      <c r="N272" s="293" t="s">
        <v>50</v>
      </c>
      <c r="O272" s="93"/>
      <c r="P272" s="235">
        <f>O272*H272</f>
        <v>0</v>
      </c>
      <c r="Q272" s="235">
        <v>0.13600000000000001</v>
      </c>
      <c r="R272" s="235">
        <f>Q272*H272</f>
        <v>19.687360000000002</v>
      </c>
      <c r="S272" s="235">
        <v>0</v>
      </c>
      <c r="T272" s="23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7" t="s">
        <v>321</v>
      </c>
      <c r="AT272" s="237" t="s">
        <v>445</v>
      </c>
      <c r="AU272" s="237" t="s">
        <v>96</v>
      </c>
      <c r="AY272" s="18" t="s">
        <v>264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8" t="s">
        <v>93</v>
      </c>
      <c r="BK272" s="238">
        <f>ROUND(I272*H272,2)</f>
        <v>0</v>
      </c>
      <c r="BL272" s="18" t="s">
        <v>270</v>
      </c>
      <c r="BM272" s="237" t="s">
        <v>1930</v>
      </c>
    </row>
    <row r="273" s="13" customFormat="1">
      <c r="A273" s="13"/>
      <c r="B273" s="239"/>
      <c r="C273" s="240"/>
      <c r="D273" s="241" t="s">
        <v>272</v>
      </c>
      <c r="E273" s="242" t="s">
        <v>1</v>
      </c>
      <c r="F273" s="243" t="s">
        <v>1762</v>
      </c>
      <c r="G273" s="240"/>
      <c r="H273" s="244">
        <v>144.75999999999999</v>
      </c>
      <c r="I273" s="245"/>
      <c r="J273" s="240"/>
      <c r="K273" s="240"/>
      <c r="L273" s="246"/>
      <c r="M273" s="247"/>
      <c r="N273" s="248"/>
      <c r="O273" s="248"/>
      <c r="P273" s="248"/>
      <c r="Q273" s="248"/>
      <c r="R273" s="248"/>
      <c r="S273" s="248"/>
      <c r="T273" s="24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0" t="s">
        <v>272</v>
      </c>
      <c r="AU273" s="250" t="s">
        <v>96</v>
      </c>
      <c r="AV273" s="13" t="s">
        <v>96</v>
      </c>
      <c r="AW273" s="13" t="s">
        <v>42</v>
      </c>
      <c r="AX273" s="13" t="s">
        <v>93</v>
      </c>
      <c r="AY273" s="250" t="s">
        <v>264</v>
      </c>
    </row>
    <row r="274" s="2" customFormat="1" ht="16.5" customHeight="1">
      <c r="A274" s="40"/>
      <c r="B274" s="41"/>
      <c r="C274" s="283" t="s">
        <v>562</v>
      </c>
      <c r="D274" s="283" t="s">
        <v>445</v>
      </c>
      <c r="E274" s="284" t="s">
        <v>1931</v>
      </c>
      <c r="F274" s="285" t="s">
        <v>1932</v>
      </c>
      <c r="G274" s="286" t="s">
        <v>584</v>
      </c>
      <c r="H274" s="287">
        <v>3</v>
      </c>
      <c r="I274" s="288"/>
      <c r="J274" s="289">
        <f>ROUND(I274*H274,2)</f>
        <v>0</v>
      </c>
      <c r="K274" s="290"/>
      <c r="L274" s="291"/>
      <c r="M274" s="292" t="s">
        <v>1</v>
      </c>
      <c r="N274" s="293" t="s">
        <v>50</v>
      </c>
      <c r="O274" s="93"/>
      <c r="P274" s="235">
        <f>O274*H274</f>
        <v>0</v>
      </c>
      <c r="Q274" s="235">
        <v>0.00080000000000000004</v>
      </c>
      <c r="R274" s="235">
        <f>Q274*H274</f>
        <v>0.0024000000000000002</v>
      </c>
      <c r="S274" s="235">
        <v>0</v>
      </c>
      <c r="T274" s="23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7" t="s">
        <v>321</v>
      </c>
      <c r="AT274" s="237" t="s">
        <v>445</v>
      </c>
      <c r="AU274" s="237" t="s">
        <v>96</v>
      </c>
      <c r="AY274" s="18" t="s">
        <v>264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8" t="s">
        <v>93</v>
      </c>
      <c r="BK274" s="238">
        <f>ROUND(I274*H274,2)</f>
        <v>0</v>
      </c>
      <c r="BL274" s="18" t="s">
        <v>270</v>
      </c>
      <c r="BM274" s="237" t="s">
        <v>1933</v>
      </c>
    </row>
    <row r="275" s="2" customFormat="1" ht="33" customHeight="1">
      <c r="A275" s="40"/>
      <c r="B275" s="41"/>
      <c r="C275" s="225" t="s">
        <v>566</v>
      </c>
      <c r="D275" s="225" t="s">
        <v>266</v>
      </c>
      <c r="E275" s="226" t="s">
        <v>1934</v>
      </c>
      <c r="F275" s="227" t="s">
        <v>1935</v>
      </c>
      <c r="G275" s="228" t="s">
        <v>584</v>
      </c>
      <c r="H275" s="229">
        <v>1</v>
      </c>
      <c r="I275" s="230"/>
      <c r="J275" s="231">
        <f>ROUND(I275*H275,2)</f>
        <v>0</v>
      </c>
      <c r="K275" s="232"/>
      <c r="L275" s="46"/>
      <c r="M275" s="233" t="s">
        <v>1</v>
      </c>
      <c r="N275" s="234" t="s">
        <v>50</v>
      </c>
      <c r="O275" s="93"/>
      <c r="P275" s="235">
        <f>O275*H275</f>
        <v>0</v>
      </c>
      <c r="Q275" s="235">
        <v>0.002</v>
      </c>
      <c r="R275" s="235">
        <f>Q275*H275</f>
        <v>0.002</v>
      </c>
      <c r="S275" s="235">
        <v>0</v>
      </c>
      <c r="T275" s="23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7" t="s">
        <v>270</v>
      </c>
      <c r="AT275" s="237" t="s">
        <v>266</v>
      </c>
      <c r="AU275" s="237" t="s">
        <v>96</v>
      </c>
      <c r="AY275" s="18" t="s">
        <v>264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8" t="s">
        <v>93</v>
      </c>
      <c r="BK275" s="238">
        <f>ROUND(I275*H275,2)</f>
        <v>0</v>
      </c>
      <c r="BL275" s="18" t="s">
        <v>270</v>
      </c>
      <c r="BM275" s="237" t="s">
        <v>1936</v>
      </c>
    </row>
    <row r="276" s="13" customFormat="1">
      <c r="A276" s="13"/>
      <c r="B276" s="239"/>
      <c r="C276" s="240"/>
      <c r="D276" s="241" t="s">
        <v>272</v>
      </c>
      <c r="E276" s="242" t="s">
        <v>1</v>
      </c>
      <c r="F276" s="243" t="s">
        <v>1937</v>
      </c>
      <c r="G276" s="240"/>
      <c r="H276" s="244">
        <v>1</v>
      </c>
      <c r="I276" s="245"/>
      <c r="J276" s="240"/>
      <c r="K276" s="240"/>
      <c r="L276" s="246"/>
      <c r="M276" s="247"/>
      <c r="N276" s="248"/>
      <c r="O276" s="248"/>
      <c r="P276" s="248"/>
      <c r="Q276" s="248"/>
      <c r="R276" s="248"/>
      <c r="S276" s="248"/>
      <c r="T276" s="24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0" t="s">
        <v>272</v>
      </c>
      <c r="AU276" s="250" t="s">
        <v>96</v>
      </c>
      <c r="AV276" s="13" t="s">
        <v>96</v>
      </c>
      <c r="AW276" s="13" t="s">
        <v>42</v>
      </c>
      <c r="AX276" s="13" t="s">
        <v>93</v>
      </c>
      <c r="AY276" s="250" t="s">
        <v>264</v>
      </c>
    </row>
    <row r="277" s="2" customFormat="1" ht="21.75" customHeight="1">
      <c r="A277" s="40"/>
      <c r="B277" s="41"/>
      <c r="C277" s="283" t="s">
        <v>571</v>
      </c>
      <c r="D277" s="283" t="s">
        <v>445</v>
      </c>
      <c r="E277" s="284" t="s">
        <v>1938</v>
      </c>
      <c r="F277" s="285" t="s">
        <v>1939</v>
      </c>
      <c r="G277" s="286" t="s">
        <v>584</v>
      </c>
      <c r="H277" s="287">
        <v>1</v>
      </c>
      <c r="I277" s="288"/>
      <c r="J277" s="289">
        <f>ROUND(I277*H277,2)</f>
        <v>0</v>
      </c>
      <c r="K277" s="290"/>
      <c r="L277" s="291"/>
      <c r="M277" s="292" t="s">
        <v>1</v>
      </c>
      <c r="N277" s="293" t="s">
        <v>50</v>
      </c>
      <c r="O277" s="93"/>
      <c r="P277" s="235">
        <f>O277*H277</f>
        <v>0</v>
      </c>
      <c r="Q277" s="235">
        <v>0.0023</v>
      </c>
      <c r="R277" s="235">
        <f>Q277*H277</f>
        <v>0.0023</v>
      </c>
      <c r="S277" s="235">
        <v>0</v>
      </c>
      <c r="T277" s="23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7" t="s">
        <v>321</v>
      </c>
      <c r="AT277" s="237" t="s">
        <v>445</v>
      </c>
      <c r="AU277" s="237" t="s">
        <v>96</v>
      </c>
      <c r="AY277" s="18" t="s">
        <v>264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8" t="s">
        <v>93</v>
      </c>
      <c r="BK277" s="238">
        <f>ROUND(I277*H277,2)</f>
        <v>0</v>
      </c>
      <c r="BL277" s="18" t="s">
        <v>270</v>
      </c>
      <c r="BM277" s="237" t="s">
        <v>1940</v>
      </c>
    </row>
    <row r="278" s="2" customFormat="1" ht="21.75" customHeight="1">
      <c r="A278" s="40"/>
      <c r="B278" s="41"/>
      <c r="C278" s="283" t="s">
        <v>576</v>
      </c>
      <c r="D278" s="283" t="s">
        <v>445</v>
      </c>
      <c r="E278" s="284" t="s">
        <v>1941</v>
      </c>
      <c r="F278" s="285" t="s">
        <v>1942</v>
      </c>
      <c r="G278" s="286" t="s">
        <v>584</v>
      </c>
      <c r="H278" s="287">
        <v>1</v>
      </c>
      <c r="I278" s="288"/>
      <c r="J278" s="289">
        <f>ROUND(I278*H278,2)</f>
        <v>0</v>
      </c>
      <c r="K278" s="290"/>
      <c r="L278" s="291"/>
      <c r="M278" s="292" t="s">
        <v>1</v>
      </c>
      <c r="N278" s="293" t="s">
        <v>50</v>
      </c>
      <c r="O278" s="93"/>
      <c r="P278" s="235">
        <f>O278*H278</f>
        <v>0</v>
      </c>
      <c r="Q278" s="235">
        <v>0.0011999999999999999</v>
      </c>
      <c r="R278" s="235">
        <f>Q278*H278</f>
        <v>0.0011999999999999999</v>
      </c>
      <c r="S278" s="235">
        <v>0</v>
      </c>
      <c r="T278" s="23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7" t="s">
        <v>321</v>
      </c>
      <c r="AT278" s="237" t="s">
        <v>445</v>
      </c>
      <c r="AU278" s="237" t="s">
        <v>96</v>
      </c>
      <c r="AY278" s="18" t="s">
        <v>264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8" t="s">
        <v>93</v>
      </c>
      <c r="BK278" s="238">
        <f>ROUND(I278*H278,2)</f>
        <v>0</v>
      </c>
      <c r="BL278" s="18" t="s">
        <v>270</v>
      </c>
      <c r="BM278" s="237" t="s">
        <v>1943</v>
      </c>
    </row>
    <row r="279" s="2" customFormat="1" ht="21.75" customHeight="1">
      <c r="A279" s="40"/>
      <c r="B279" s="41"/>
      <c r="C279" s="283" t="s">
        <v>581</v>
      </c>
      <c r="D279" s="283" t="s">
        <v>445</v>
      </c>
      <c r="E279" s="284" t="s">
        <v>1944</v>
      </c>
      <c r="F279" s="285" t="s">
        <v>1945</v>
      </c>
      <c r="G279" s="286" t="s">
        <v>584</v>
      </c>
      <c r="H279" s="287">
        <v>1</v>
      </c>
      <c r="I279" s="288"/>
      <c r="J279" s="289">
        <f>ROUND(I279*H279,2)</f>
        <v>0</v>
      </c>
      <c r="K279" s="290"/>
      <c r="L279" s="291"/>
      <c r="M279" s="292" t="s">
        <v>1</v>
      </c>
      <c r="N279" s="293" t="s">
        <v>50</v>
      </c>
      <c r="O279" s="93"/>
      <c r="P279" s="235">
        <f>O279*H279</f>
        <v>0</v>
      </c>
      <c r="Q279" s="235">
        <v>0.0011999999999999999</v>
      </c>
      <c r="R279" s="235">
        <f>Q279*H279</f>
        <v>0.0011999999999999999</v>
      </c>
      <c r="S279" s="235">
        <v>0</v>
      </c>
      <c r="T279" s="23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7" t="s">
        <v>321</v>
      </c>
      <c r="AT279" s="237" t="s">
        <v>445</v>
      </c>
      <c r="AU279" s="237" t="s">
        <v>96</v>
      </c>
      <c r="AY279" s="18" t="s">
        <v>264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8" t="s">
        <v>93</v>
      </c>
      <c r="BK279" s="238">
        <f>ROUND(I279*H279,2)</f>
        <v>0</v>
      </c>
      <c r="BL279" s="18" t="s">
        <v>270</v>
      </c>
      <c r="BM279" s="237" t="s">
        <v>1946</v>
      </c>
    </row>
    <row r="280" s="2" customFormat="1" ht="24.15" customHeight="1">
      <c r="A280" s="40"/>
      <c r="B280" s="41"/>
      <c r="C280" s="225" t="s">
        <v>586</v>
      </c>
      <c r="D280" s="225" t="s">
        <v>266</v>
      </c>
      <c r="E280" s="226" t="s">
        <v>1947</v>
      </c>
      <c r="F280" s="227" t="s">
        <v>1948</v>
      </c>
      <c r="G280" s="228" t="s">
        <v>584</v>
      </c>
      <c r="H280" s="229">
        <v>32</v>
      </c>
      <c r="I280" s="230"/>
      <c r="J280" s="231">
        <f>ROUND(I280*H280,2)</f>
        <v>0</v>
      </c>
      <c r="K280" s="232"/>
      <c r="L280" s="46"/>
      <c r="M280" s="233" t="s">
        <v>1</v>
      </c>
      <c r="N280" s="234" t="s">
        <v>50</v>
      </c>
      <c r="O280" s="93"/>
      <c r="P280" s="235">
        <f>O280*H280</f>
        <v>0</v>
      </c>
      <c r="Q280" s="235">
        <v>6.9999999999999994E-05</v>
      </c>
      <c r="R280" s="235">
        <f>Q280*H280</f>
        <v>0.0022399999999999998</v>
      </c>
      <c r="S280" s="235">
        <v>0</v>
      </c>
      <c r="T280" s="23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7" t="s">
        <v>270</v>
      </c>
      <c r="AT280" s="237" t="s">
        <v>266</v>
      </c>
      <c r="AU280" s="237" t="s">
        <v>96</v>
      </c>
      <c r="AY280" s="18" t="s">
        <v>264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8" t="s">
        <v>93</v>
      </c>
      <c r="BK280" s="238">
        <f>ROUND(I280*H280,2)</f>
        <v>0</v>
      </c>
      <c r="BL280" s="18" t="s">
        <v>270</v>
      </c>
      <c r="BM280" s="237" t="s">
        <v>1949</v>
      </c>
    </row>
    <row r="281" s="2" customFormat="1" ht="24.15" customHeight="1">
      <c r="A281" s="40"/>
      <c r="B281" s="41"/>
      <c r="C281" s="283" t="s">
        <v>590</v>
      </c>
      <c r="D281" s="283" t="s">
        <v>445</v>
      </c>
      <c r="E281" s="284" t="s">
        <v>1950</v>
      </c>
      <c r="F281" s="285" t="s">
        <v>1951</v>
      </c>
      <c r="G281" s="286" t="s">
        <v>584</v>
      </c>
      <c r="H281" s="287">
        <v>33</v>
      </c>
      <c r="I281" s="288"/>
      <c r="J281" s="289">
        <f>ROUND(I281*H281,2)</f>
        <v>0</v>
      </c>
      <c r="K281" s="290"/>
      <c r="L281" s="291"/>
      <c r="M281" s="292" t="s">
        <v>1</v>
      </c>
      <c r="N281" s="293" t="s">
        <v>50</v>
      </c>
      <c r="O281" s="93"/>
      <c r="P281" s="235">
        <f>O281*H281</f>
        <v>0</v>
      </c>
      <c r="Q281" s="235">
        <v>0.01</v>
      </c>
      <c r="R281" s="235">
        <f>Q281*H281</f>
        <v>0.33000000000000002</v>
      </c>
      <c r="S281" s="235">
        <v>0</v>
      </c>
      <c r="T281" s="23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7" t="s">
        <v>321</v>
      </c>
      <c r="AT281" s="237" t="s">
        <v>445</v>
      </c>
      <c r="AU281" s="237" t="s">
        <v>96</v>
      </c>
      <c r="AY281" s="18" t="s">
        <v>264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8" t="s">
        <v>93</v>
      </c>
      <c r="BK281" s="238">
        <f>ROUND(I281*H281,2)</f>
        <v>0</v>
      </c>
      <c r="BL281" s="18" t="s">
        <v>270</v>
      </c>
      <c r="BM281" s="237" t="s">
        <v>1952</v>
      </c>
    </row>
    <row r="282" s="2" customFormat="1" ht="24.15" customHeight="1">
      <c r="A282" s="40"/>
      <c r="B282" s="41"/>
      <c r="C282" s="283" t="s">
        <v>594</v>
      </c>
      <c r="D282" s="283" t="s">
        <v>445</v>
      </c>
      <c r="E282" s="284" t="s">
        <v>1953</v>
      </c>
      <c r="F282" s="285" t="s">
        <v>1954</v>
      </c>
      <c r="G282" s="286" t="s">
        <v>584</v>
      </c>
      <c r="H282" s="287">
        <v>33</v>
      </c>
      <c r="I282" s="288"/>
      <c r="J282" s="289">
        <f>ROUND(I282*H282,2)</f>
        <v>0</v>
      </c>
      <c r="K282" s="290"/>
      <c r="L282" s="291"/>
      <c r="M282" s="292" t="s">
        <v>1</v>
      </c>
      <c r="N282" s="293" t="s">
        <v>50</v>
      </c>
      <c r="O282" s="93"/>
      <c r="P282" s="235">
        <f>O282*H282</f>
        <v>0</v>
      </c>
      <c r="Q282" s="235">
        <v>0.01</v>
      </c>
      <c r="R282" s="235">
        <f>Q282*H282</f>
        <v>0.33000000000000002</v>
      </c>
      <c r="S282" s="235">
        <v>0</v>
      </c>
      <c r="T282" s="23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7" t="s">
        <v>321</v>
      </c>
      <c r="AT282" s="237" t="s">
        <v>445</v>
      </c>
      <c r="AU282" s="237" t="s">
        <v>96</v>
      </c>
      <c r="AY282" s="18" t="s">
        <v>264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8" t="s">
        <v>93</v>
      </c>
      <c r="BK282" s="238">
        <f>ROUND(I282*H282,2)</f>
        <v>0</v>
      </c>
      <c r="BL282" s="18" t="s">
        <v>270</v>
      </c>
      <c r="BM282" s="237" t="s">
        <v>1955</v>
      </c>
    </row>
    <row r="283" s="2" customFormat="1" ht="37.8" customHeight="1">
      <c r="A283" s="40"/>
      <c r="B283" s="41"/>
      <c r="C283" s="283" t="s">
        <v>598</v>
      </c>
      <c r="D283" s="283" t="s">
        <v>445</v>
      </c>
      <c r="E283" s="284" t="s">
        <v>1956</v>
      </c>
      <c r="F283" s="285" t="s">
        <v>1957</v>
      </c>
      <c r="G283" s="286" t="s">
        <v>584</v>
      </c>
      <c r="H283" s="287">
        <v>33</v>
      </c>
      <c r="I283" s="288"/>
      <c r="J283" s="289">
        <f>ROUND(I283*H283,2)</f>
        <v>0</v>
      </c>
      <c r="K283" s="290"/>
      <c r="L283" s="291"/>
      <c r="M283" s="292" t="s">
        <v>1</v>
      </c>
      <c r="N283" s="293" t="s">
        <v>50</v>
      </c>
      <c r="O283" s="93"/>
      <c r="P283" s="235">
        <f>O283*H283</f>
        <v>0</v>
      </c>
      <c r="Q283" s="235">
        <v>0.010999999999999999</v>
      </c>
      <c r="R283" s="235">
        <f>Q283*H283</f>
        <v>0.36299999999999999</v>
      </c>
      <c r="S283" s="235">
        <v>0</v>
      </c>
      <c r="T283" s="23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7" t="s">
        <v>321</v>
      </c>
      <c r="AT283" s="237" t="s">
        <v>445</v>
      </c>
      <c r="AU283" s="237" t="s">
        <v>96</v>
      </c>
      <c r="AY283" s="18" t="s">
        <v>264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8" t="s">
        <v>93</v>
      </c>
      <c r="BK283" s="238">
        <f>ROUND(I283*H283,2)</f>
        <v>0</v>
      </c>
      <c r="BL283" s="18" t="s">
        <v>270</v>
      </c>
      <c r="BM283" s="237" t="s">
        <v>1958</v>
      </c>
    </row>
    <row r="284" s="2" customFormat="1" ht="24.15" customHeight="1">
      <c r="A284" s="40"/>
      <c r="B284" s="41"/>
      <c r="C284" s="225" t="s">
        <v>602</v>
      </c>
      <c r="D284" s="225" t="s">
        <v>266</v>
      </c>
      <c r="E284" s="226" t="s">
        <v>1959</v>
      </c>
      <c r="F284" s="227" t="s">
        <v>1960</v>
      </c>
      <c r="G284" s="228" t="s">
        <v>584</v>
      </c>
      <c r="H284" s="229">
        <v>32</v>
      </c>
      <c r="I284" s="230"/>
      <c r="J284" s="231">
        <f>ROUND(I284*H284,2)</f>
        <v>0</v>
      </c>
      <c r="K284" s="232"/>
      <c r="L284" s="46"/>
      <c r="M284" s="233" t="s">
        <v>1</v>
      </c>
      <c r="N284" s="234" t="s">
        <v>50</v>
      </c>
      <c r="O284" s="93"/>
      <c r="P284" s="235">
        <f>O284*H284</f>
        <v>0</v>
      </c>
      <c r="Q284" s="235">
        <v>0.00017000000000000001</v>
      </c>
      <c r="R284" s="235">
        <f>Q284*H284</f>
        <v>0.0054400000000000004</v>
      </c>
      <c r="S284" s="235">
        <v>0</v>
      </c>
      <c r="T284" s="23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7" t="s">
        <v>270</v>
      </c>
      <c r="AT284" s="237" t="s">
        <v>266</v>
      </c>
      <c r="AU284" s="237" t="s">
        <v>96</v>
      </c>
      <c r="AY284" s="18" t="s">
        <v>264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8" t="s">
        <v>93</v>
      </c>
      <c r="BK284" s="238">
        <f>ROUND(I284*H284,2)</f>
        <v>0</v>
      </c>
      <c r="BL284" s="18" t="s">
        <v>270</v>
      </c>
      <c r="BM284" s="237" t="s">
        <v>1961</v>
      </c>
    </row>
    <row r="285" s="2" customFormat="1" ht="33" customHeight="1">
      <c r="A285" s="40"/>
      <c r="B285" s="41"/>
      <c r="C285" s="283" t="s">
        <v>606</v>
      </c>
      <c r="D285" s="283" t="s">
        <v>445</v>
      </c>
      <c r="E285" s="284" t="s">
        <v>1962</v>
      </c>
      <c r="F285" s="285" t="s">
        <v>1963</v>
      </c>
      <c r="G285" s="286" t="s">
        <v>584</v>
      </c>
      <c r="H285" s="287">
        <v>32</v>
      </c>
      <c r="I285" s="288"/>
      <c r="J285" s="289">
        <f>ROUND(I285*H285,2)</f>
        <v>0</v>
      </c>
      <c r="K285" s="290"/>
      <c r="L285" s="291"/>
      <c r="M285" s="292" t="s">
        <v>1</v>
      </c>
      <c r="N285" s="293" t="s">
        <v>50</v>
      </c>
      <c r="O285" s="93"/>
      <c r="P285" s="235">
        <f>O285*H285</f>
        <v>0</v>
      </c>
      <c r="Q285" s="235">
        <v>0.14499999999999999</v>
      </c>
      <c r="R285" s="235">
        <f>Q285*H285</f>
        <v>4.6399999999999997</v>
      </c>
      <c r="S285" s="235">
        <v>0</v>
      </c>
      <c r="T285" s="23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7" t="s">
        <v>321</v>
      </c>
      <c r="AT285" s="237" t="s">
        <v>445</v>
      </c>
      <c r="AU285" s="237" t="s">
        <v>96</v>
      </c>
      <c r="AY285" s="18" t="s">
        <v>264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8" t="s">
        <v>93</v>
      </c>
      <c r="BK285" s="238">
        <f>ROUND(I285*H285,2)</f>
        <v>0</v>
      </c>
      <c r="BL285" s="18" t="s">
        <v>270</v>
      </c>
      <c r="BM285" s="237" t="s">
        <v>1964</v>
      </c>
    </row>
    <row r="286" s="2" customFormat="1" ht="24.15" customHeight="1">
      <c r="A286" s="40"/>
      <c r="B286" s="41"/>
      <c r="C286" s="225" t="s">
        <v>610</v>
      </c>
      <c r="D286" s="225" t="s">
        <v>266</v>
      </c>
      <c r="E286" s="226" t="s">
        <v>1965</v>
      </c>
      <c r="F286" s="227" t="s">
        <v>1966</v>
      </c>
      <c r="G286" s="228" t="s">
        <v>584</v>
      </c>
      <c r="H286" s="229">
        <v>5</v>
      </c>
      <c r="I286" s="230"/>
      <c r="J286" s="231">
        <f>ROUND(I286*H286,2)</f>
        <v>0</v>
      </c>
      <c r="K286" s="232"/>
      <c r="L286" s="46"/>
      <c r="M286" s="233" t="s">
        <v>1</v>
      </c>
      <c r="N286" s="234" t="s">
        <v>50</v>
      </c>
      <c r="O286" s="93"/>
      <c r="P286" s="235">
        <f>O286*H286</f>
        <v>0</v>
      </c>
      <c r="Q286" s="235">
        <v>0.00010000000000000001</v>
      </c>
      <c r="R286" s="235">
        <f>Q286*H286</f>
        <v>0.00050000000000000001</v>
      </c>
      <c r="S286" s="235">
        <v>0</v>
      </c>
      <c r="T286" s="23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7" t="s">
        <v>270</v>
      </c>
      <c r="AT286" s="237" t="s">
        <v>266</v>
      </c>
      <c r="AU286" s="237" t="s">
        <v>96</v>
      </c>
      <c r="AY286" s="18" t="s">
        <v>264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8" t="s">
        <v>93</v>
      </c>
      <c r="BK286" s="238">
        <f>ROUND(I286*H286,2)</f>
        <v>0</v>
      </c>
      <c r="BL286" s="18" t="s">
        <v>270</v>
      </c>
      <c r="BM286" s="237" t="s">
        <v>1967</v>
      </c>
    </row>
    <row r="287" s="2" customFormat="1" ht="33" customHeight="1">
      <c r="A287" s="40"/>
      <c r="B287" s="41"/>
      <c r="C287" s="283" t="s">
        <v>614</v>
      </c>
      <c r="D287" s="283" t="s">
        <v>445</v>
      </c>
      <c r="E287" s="284" t="s">
        <v>1968</v>
      </c>
      <c r="F287" s="285" t="s">
        <v>1969</v>
      </c>
      <c r="G287" s="286" t="s">
        <v>584</v>
      </c>
      <c r="H287" s="287">
        <v>3</v>
      </c>
      <c r="I287" s="288"/>
      <c r="J287" s="289">
        <f>ROUND(I287*H287,2)</f>
        <v>0</v>
      </c>
      <c r="K287" s="290"/>
      <c r="L287" s="291"/>
      <c r="M287" s="292" t="s">
        <v>1</v>
      </c>
      <c r="N287" s="293" t="s">
        <v>50</v>
      </c>
      <c r="O287" s="93"/>
      <c r="P287" s="235">
        <f>O287*H287</f>
        <v>0</v>
      </c>
      <c r="Q287" s="235">
        <v>0.095000000000000001</v>
      </c>
      <c r="R287" s="235">
        <f>Q287*H287</f>
        <v>0.28500000000000003</v>
      </c>
      <c r="S287" s="235">
        <v>0</v>
      </c>
      <c r="T287" s="23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7" t="s">
        <v>321</v>
      </c>
      <c r="AT287" s="237" t="s">
        <v>445</v>
      </c>
      <c r="AU287" s="237" t="s">
        <v>96</v>
      </c>
      <c r="AY287" s="18" t="s">
        <v>264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8" t="s">
        <v>93</v>
      </c>
      <c r="BK287" s="238">
        <f>ROUND(I287*H287,2)</f>
        <v>0</v>
      </c>
      <c r="BL287" s="18" t="s">
        <v>270</v>
      </c>
      <c r="BM287" s="237" t="s">
        <v>1970</v>
      </c>
    </row>
    <row r="288" s="2" customFormat="1" ht="24.15" customHeight="1">
      <c r="A288" s="40"/>
      <c r="B288" s="41"/>
      <c r="C288" s="283" t="s">
        <v>618</v>
      </c>
      <c r="D288" s="283" t="s">
        <v>445</v>
      </c>
      <c r="E288" s="284" t="s">
        <v>1971</v>
      </c>
      <c r="F288" s="285" t="s">
        <v>1972</v>
      </c>
      <c r="G288" s="286" t="s">
        <v>584</v>
      </c>
      <c r="H288" s="287">
        <v>2</v>
      </c>
      <c r="I288" s="288"/>
      <c r="J288" s="289">
        <f>ROUND(I288*H288,2)</f>
        <v>0</v>
      </c>
      <c r="K288" s="290"/>
      <c r="L288" s="291"/>
      <c r="M288" s="292" t="s">
        <v>1</v>
      </c>
      <c r="N288" s="293" t="s">
        <v>50</v>
      </c>
      <c r="O288" s="93"/>
      <c r="P288" s="235">
        <f>O288*H288</f>
        <v>0</v>
      </c>
      <c r="Q288" s="235">
        <v>0.11500000000000001</v>
      </c>
      <c r="R288" s="235">
        <f>Q288*H288</f>
        <v>0.23000000000000001</v>
      </c>
      <c r="S288" s="235">
        <v>0</v>
      </c>
      <c r="T288" s="23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7" t="s">
        <v>321</v>
      </c>
      <c r="AT288" s="237" t="s">
        <v>445</v>
      </c>
      <c r="AU288" s="237" t="s">
        <v>96</v>
      </c>
      <c r="AY288" s="18" t="s">
        <v>264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8" t="s">
        <v>93</v>
      </c>
      <c r="BK288" s="238">
        <f>ROUND(I288*H288,2)</f>
        <v>0</v>
      </c>
      <c r="BL288" s="18" t="s">
        <v>270</v>
      </c>
      <c r="BM288" s="237" t="s">
        <v>1973</v>
      </c>
    </row>
    <row r="289" s="2" customFormat="1" ht="24.15" customHeight="1">
      <c r="A289" s="40"/>
      <c r="B289" s="41"/>
      <c r="C289" s="225" t="s">
        <v>623</v>
      </c>
      <c r="D289" s="225" t="s">
        <v>266</v>
      </c>
      <c r="E289" s="226" t="s">
        <v>1974</v>
      </c>
      <c r="F289" s="227" t="s">
        <v>1975</v>
      </c>
      <c r="G289" s="228" t="s">
        <v>348</v>
      </c>
      <c r="H289" s="229">
        <v>9.0649999999999995</v>
      </c>
      <c r="I289" s="230"/>
      <c r="J289" s="231">
        <f>ROUND(I289*H289,2)</f>
        <v>0</v>
      </c>
      <c r="K289" s="232"/>
      <c r="L289" s="46"/>
      <c r="M289" s="233" t="s">
        <v>1</v>
      </c>
      <c r="N289" s="234" t="s">
        <v>50</v>
      </c>
      <c r="O289" s="93"/>
      <c r="P289" s="235">
        <f>O289*H289</f>
        <v>0</v>
      </c>
      <c r="Q289" s="235">
        <v>0</v>
      </c>
      <c r="R289" s="235">
        <f>Q289*H289</f>
        <v>0</v>
      </c>
      <c r="S289" s="235">
        <v>0.59999999999999998</v>
      </c>
      <c r="T289" s="236">
        <f>S289*H289</f>
        <v>5.4389999999999992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7" t="s">
        <v>270</v>
      </c>
      <c r="AT289" s="237" t="s">
        <v>266</v>
      </c>
      <c r="AU289" s="237" t="s">
        <v>96</v>
      </c>
      <c r="AY289" s="18" t="s">
        <v>264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8" t="s">
        <v>93</v>
      </c>
      <c r="BK289" s="238">
        <f>ROUND(I289*H289,2)</f>
        <v>0</v>
      </c>
      <c r="BL289" s="18" t="s">
        <v>270</v>
      </c>
      <c r="BM289" s="237" t="s">
        <v>1976</v>
      </c>
    </row>
    <row r="290" s="13" customFormat="1">
      <c r="A290" s="13"/>
      <c r="B290" s="239"/>
      <c r="C290" s="240"/>
      <c r="D290" s="241" t="s">
        <v>272</v>
      </c>
      <c r="E290" s="242" t="s">
        <v>1786</v>
      </c>
      <c r="F290" s="243" t="s">
        <v>1977</v>
      </c>
      <c r="G290" s="240"/>
      <c r="H290" s="244">
        <v>9.0649999999999995</v>
      </c>
      <c r="I290" s="245"/>
      <c r="J290" s="240"/>
      <c r="K290" s="240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272</v>
      </c>
      <c r="AU290" s="250" t="s">
        <v>96</v>
      </c>
      <c r="AV290" s="13" t="s">
        <v>96</v>
      </c>
      <c r="AW290" s="13" t="s">
        <v>42</v>
      </c>
      <c r="AX290" s="13" t="s">
        <v>93</v>
      </c>
      <c r="AY290" s="250" t="s">
        <v>264</v>
      </c>
    </row>
    <row r="291" s="2" customFormat="1" ht="16.5" customHeight="1">
      <c r="A291" s="40"/>
      <c r="B291" s="41"/>
      <c r="C291" s="225" t="s">
        <v>627</v>
      </c>
      <c r="D291" s="225" t="s">
        <v>266</v>
      </c>
      <c r="E291" s="226" t="s">
        <v>1978</v>
      </c>
      <c r="F291" s="227" t="s">
        <v>1979</v>
      </c>
      <c r="G291" s="228" t="s">
        <v>584</v>
      </c>
      <c r="H291" s="229">
        <v>3.617</v>
      </c>
      <c r="I291" s="230"/>
      <c r="J291" s="231">
        <f>ROUND(I291*H291,2)</f>
        <v>0</v>
      </c>
      <c r="K291" s="232"/>
      <c r="L291" s="46"/>
      <c r="M291" s="233" t="s">
        <v>1</v>
      </c>
      <c r="N291" s="234" t="s">
        <v>50</v>
      </c>
      <c r="O291" s="93"/>
      <c r="P291" s="235">
        <f>O291*H291</f>
        <v>0</v>
      </c>
      <c r="Q291" s="235">
        <v>0.035729999999999998</v>
      </c>
      <c r="R291" s="235">
        <f>Q291*H291</f>
        <v>0.12923541</v>
      </c>
      <c r="S291" s="235">
        <v>0</v>
      </c>
      <c r="T291" s="23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7" t="s">
        <v>270</v>
      </c>
      <c r="AT291" s="237" t="s">
        <v>266</v>
      </c>
      <c r="AU291" s="237" t="s">
        <v>96</v>
      </c>
      <c r="AY291" s="18" t="s">
        <v>264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8" t="s">
        <v>93</v>
      </c>
      <c r="BK291" s="238">
        <f>ROUND(I291*H291,2)</f>
        <v>0</v>
      </c>
      <c r="BL291" s="18" t="s">
        <v>270</v>
      </c>
      <c r="BM291" s="237" t="s">
        <v>1980</v>
      </c>
    </row>
    <row r="292" s="13" customFormat="1">
      <c r="A292" s="13"/>
      <c r="B292" s="239"/>
      <c r="C292" s="240"/>
      <c r="D292" s="241" t="s">
        <v>272</v>
      </c>
      <c r="E292" s="242" t="s">
        <v>1</v>
      </c>
      <c r="F292" s="243" t="s">
        <v>1981</v>
      </c>
      <c r="G292" s="240"/>
      <c r="H292" s="244">
        <v>3.617</v>
      </c>
      <c r="I292" s="245"/>
      <c r="J292" s="240"/>
      <c r="K292" s="240"/>
      <c r="L292" s="246"/>
      <c r="M292" s="247"/>
      <c r="N292" s="248"/>
      <c r="O292" s="248"/>
      <c r="P292" s="248"/>
      <c r="Q292" s="248"/>
      <c r="R292" s="248"/>
      <c r="S292" s="248"/>
      <c r="T292" s="24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0" t="s">
        <v>272</v>
      </c>
      <c r="AU292" s="250" t="s">
        <v>96</v>
      </c>
      <c r="AV292" s="13" t="s">
        <v>96</v>
      </c>
      <c r="AW292" s="13" t="s">
        <v>42</v>
      </c>
      <c r="AX292" s="13" t="s">
        <v>93</v>
      </c>
      <c r="AY292" s="250" t="s">
        <v>264</v>
      </c>
    </row>
    <row r="293" s="2" customFormat="1" ht="33" customHeight="1">
      <c r="A293" s="40"/>
      <c r="B293" s="41"/>
      <c r="C293" s="225" t="s">
        <v>631</v>
      </c>
      <c r="D293" s="225" t="s">
        <v>266</v>
      </c>
      <c r="E293" s="226" t="s">
        <v>1982</v>
      </c>
      <c r="F293" s="227" t="s">
        <v>1983</v>
      </c>
      <c r="G293" s="228" t="s">
        <v>584</v>
      </c>
      <c r="H293" s="229">
        <v>3</v>
      </c>
      <c r="I293" s="230"/>
      <c r="J293" s="231">
        <f>ROUND(I293*H293,2)</f>
        <v>0</v>
      </c>
      <c r="K293" s="232"/>
      <c r="L293" s="46"/>
      <c r="M293" s="233" t="s">
        <v>1</v>
      </c>
      <c r="N293" s="234" t="s">
        <v>50</v>
      </c>
      <c r="O293" s="93"/>
      <c r="P293" s="235">
        <f>O293*H293</f>
        <v>0</v>
      </c>
      <c r="Q293" s="235">
        <v>2.2568899999999998</v>
      </c>
      <c r="R293" s="235">
        <f>Q293*H293</f>
        <v>6.7706699999999991</v>
      </c>
      <c r="S293" s="235">
        <v>0</v>
      </c>
      <c r="T293" s="23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7" t="s">
        <v>270</v>
      </c>
      <c r="AT293" s="237" t="s">
        <v>266</v>
      </c>
      <c r="AU293" s="237" t="s">
        <v>96</v>
      </c>
      <c r="AY293" s="18" t="s">
        <v>264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8" t="s">
        <v>93</v>
      </c>
      <c r="BK293" s="238">
        <f>ROUND(I293*H293,2)</f>
        <v>0</v>
      </c>
      <c r="BL293" s="18" t="s">
        <v>270</v>
      </c>
      <c r="BM293" s="237" t="s">
        <v>1984</v>
      </c>
    </row>
    <row r="294" s="2" customFormat="1" ht="24.15" customHeight="1">
      <c r="A294" s="40"/>
      <c r="B294" s="41"/>
      <c r="C294" s="283" t="s">
        <v>635</v>
      </c>
      <c r="D294" s="283" t="s">
        <v>445</v>
      </c>
      <c r="E294" s="284" t="s">
        <v>1985</v>
      </c>
      <c r="F294" s="285" t="s">
        <v>1986</v>
      </c>
      <c r="G294" s="286" t="s">
        <v>584</v>
      </c>
      <c r="H294" s="287">
        <v>1</v>
      </c>
      <c r="I294" s="288"/>
      <c r="J294" s="289">
        <f>ROUND(I294*H294,2)</f>
        <v>0</v>
      </c>
      <c r="K294" s="290"/>
      <c r="L294" s="291"/>
      <c r="M294" s="292" t="s">
        <v>1</v>
      </c>
      <c r="N294" s="293" t="s">
        <v>50</v>
      </c>
      <c r="O294" s="93"/>
      <c r="P294" s="235">
        <f>O294*H294</f>
        <v>0</v>
      </c>
      <c r="Q294" s="235">
        <v>0.068000000000000005</v>
      </c>
      <c r="R294" s="235">
        <f>Q294*H294</f>
        <v>0.068000000000000005</v>
      </c>
      <c r="S294" s="235">
        <v>0</v>
      </c>
      <c r="T294" s="23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7" t="s">
        <v>321</v>
      </c>
      <c r="AT294" s="237" t="s">
        <v>445</v>
      </c>
      <c r="AU294" s="237" t="s">
        <v>96</v>
      </c>
      <c r="AY294" s="18" t="s">
        <v>264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8" t="s">
        <v>93</v>
      </c>
      <c r="BK294" s="238">
        <f>ROUND(I294*H294,2)</f>
        <v>0</v>
      </c>
      <c r="BL294" s="18" t="s">
        <v>270</v>
      </c>
      <c r="BM294" s="237" t="s">
        <v>1987</v>
      </c>
    </row>
    <row r="295" s="2" customFormat="1" ht="33" customHeight="1">
      <c r="A295" s="40"/>
      <c r="B295" s="41"/>
      <c r="C295" s="283" t="s">
        <v>639</v>
      </c>
      <c r="D295" s="283" t="s">
        <v>445</v>
      </c>
      <c r="E295" s="284" t="s">
        <v>1988</v>
      </c>
      <c r="F295" s="285" t="s">
        <v>1989</v>
      </c>
      <c r="G295" s="286" t="s">
        <v>584</v>
      </c>
      <c r="H295" s="287">
        <v>2</v>
      </c>
      <c r="I295" s="288"/>
      <c r="J295" s="289">
        <f>ROUND(I295*H295,2)</f>
        <v>0</v>
      </c>
      <c r="K295" s="290"/>
      <c r="L295" s="291"/>
      <c r="M295" s="292" t="s">
        <v>1</v>
      </c>
      <c r="N295" s="293" t="s">
        <v>50</v>
      </c>
      <c r="O295" s="93"/>
      <c r="P295" s="235">
        <f>O295*H295</f>
        <v>0</v>
      </c>
      <c r="Q295" s="235">
        <v>0.040000000000000001</v>
      </c>
      <c r="R295" s="235">
        <f>Q295*H295</f>
        <v>0.080000000000000002</v>
      </c>
      <c r="S295" s="235">
        <v>0</v>
      </c>
      <c r="T295" s="23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7" t="s">
        <v>321</v>
      </c>
      <c r="AT295" s="237" t="s">
        <v>445</v>
      </c>
      <c r="AU295" s="237" t="s">
        <v>96</v>
      </c>
      <c r="AY295" s="18" t="s">
        <v>264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8" t="s">
        <v>93</v>
      </c>
      <c r="BK295" s="238">
        <f>ROUND(I295*H295,2)</f>
        <v>0</v>
      </c>
      <c r="BL295" s="18" t="s">
        <v>270</v>
      </c>
      <c r="BM295" s="237" t="s">
        <v>1990</v>
      </c>
    </row>
    <row r="296" s="2" customFormat="1" ht="33" customHeight="1">
      <c r="A296" s="40"/>
      <c r="B296" s="41"/>
      <c r="C296" s="283" t="s">
        <v>643</v>
      </c>
      <c r="D296" s="283" t="s">
        <v>445</v>
      </c>
      <c r="E296" s="284" t="s">
        <v>1991</v>
      </c>
      <c r="F296" s="285" t="s">
        <v>1992</v>
      </c>
      <c r="G296" s="286" t="s">
        <v>584</v>
      </c>
      <c r="H296" s="287">
        <v>3</v>
      </c>
      <c r="I296" s="288"/>
      <c r="J296" s="289">
        <f>ROUND(I296*H296,2)</f>
        <v>0</v>
      </c>
      <c r="K296" s="290"/>
      <c r="L296" s="291"/>
      <c r="M296" s="292" t="s">
        <v>1</v>
      </c>
      <c r="N296" s="293" t="s">
        <v>50</v>
      </c>
      <c r="O296" s="93"/>
      <c r="P296" s="235">
        <f>O296*H296</f>
        <v>0</v>
      </c>
      <c r="Q296" s="235">
        <v>0.55000000000000004</v>
      </c>
      <c r="R296" s="235">
        <f>Q296*H296</f>
        <v>1.6500000000000001</v>
      </c>
      <c r="S296" s="235">
        <v>0</v>
      </c>
      <c r="T296" s="23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7" t="s">
        <v>321</v>
      </c>
      <c r="AT296" s="237" t="s">
        <v>445</v>
      </c>
      <c r="AU296" s="237" t="s">
        <v>96</v>
      </c>
      <c r="AY296" s="18" t="s">
        <v>264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8" t="s">
        <v>93</v>
      </c>
      <c r="BK296" s="238">
        <f>ROUND(I296*H296,2)</f>
        <v>0</v>
      </c>
      <c r="BL296" s="18" t="s">
        <v>270</v>
      </c>
      <c r="BM296" s="237" t="s">
        <v>1993</v>
      </c>
    </row>
    <row r="297" s="2" customFormat="1" ht="33" customHeight="1">
      <c r="A297" s="40"/>
      <c r="B297" s="41"/>
      <c r="C297" s="283" t="s">
        <v>647</v>
      </c>
      <c r="D297" s="283" t="s">
        <v>445</v>
      </c>
      <c r="E297" s="284" t="s">
        <v>1994</v>
      </c>
      <c r="F297" s="285" t="s">
        <v>1995</v>
      </c>
      <c r="G297" s="286" t="s">
        <v>584</v>
      </c>
      <c r="H297" s="287">
        <v>1</v>
      </c>
      <c r="I297" s="288"/>
      <c r="J297" s="289">
        <f>ROUND(I297*H297,2)</f>
        <v>0</v>
      </c>
      <c r="K297" s="290"/>
      <c r="L297" s="291"/>
      <c r="M297" s="292" t="s">
        <v>1</v>
      </c>
      <c r="N297" s="293" t="s">
        <v>50</v>
      </c>
      <c r="O297" s="93"/>
      <c r="P297" s="235">
        <f>O297*H297</f>
        <v>0</v>
      </c>
      <c r="Q297" s="235">
        <v>0.247</v>
      </c>
      <c r="R297" s="235">
        <f>Q297*H297</f>
        <v>0.247</v>
      </c>
      <c r="S297" s="235">
        <v>0</v>
      </c>
      <c r="T297" s="23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7" t="s">
        <v>321</v>
      </c>
      <c r="AT297" s="237" t="s">
        <v>445</v>
      </c>
      <c r="AU297" s="237" t="s">
        <v>96</v>
      </c>
      <c r="AY297" s="18" t="s">
        <v>264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8" t="s">
        <v>93</v>
      </c>
      <c r="BK297" s="238">
        <f>ROUND(I297*H297,2)</f>
        <v>0</v>
      </c>
      <c r="BL297" s="18" t="s">
        <v>270</v>
      </c>
      <c r="BM297" s="237" t="s">
        <v>1996</v>
      </c>
    </row>
    <row r="298" s="2" customFormat="1" ht="33" customHeight="1">
      <c r="A298" s="40"/>
      <c r="B298" s="41"/>
      <c r="C298" s="283" t="s">
        <v>651</v>
      </c>
      <c r="D298" s="283" t="s">
        <v>445</v>
      </c>
      <c r="E298" s="284" t="s">
        <v>1997</v>
      </c>
      <c r="F298" s="285" t="s">
        <v>1998</v>
      </c>
      <c r="G298" s="286" t="s">
        <v>584</v>
      </c>
      <c r="H298" s="287">
        <v>1</v>
      </c>
      <c r="I298" s="288"/>
      <c r="J298" s="289">
        <f>ROUND(I298*H298,2)</f>
        <v>0</v>
      </c>
      <c r="K298" s="290"/>
      <c r="L298" s="291"/>
      <c r="M298" s="292" t="s">
        <v>1</v>
      </c>
      <c r="N298" s="293" t="s">
        <v>50</v>
      </c>
      <c r="O298" s="93"/>
      <c r="P298" s="235">
        <f>O298*H298</f>
        <v>0</v>
      </c>
      <c r="Q298" s="235">
        <v>0.51000000000000001</v>
      </c>
      <c r="R298" s="235">
        <f>Q298*H298</f>
        <v>0.51000000000000001</v>
      </c>
      <c r="S298" s="235">
        <v>0</v>
      </c>
      <c r="T298" s="23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7" t="s">
        <v>321</v>
      </c>
      <c r="AT298" s="237" t="s">
        <v>445</v>
      </c>
      <c r="AU298" s="237" t="s">
        <v>96</v>
      </c>
      <c r="AY298" s="18" t="s">
        <v>264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8" t="s">
        <v>93</v>
      </c>
      <c r="BK298" s="238">
        <f>ROUND(I298*H298,2)</f>
        <v>0</v>
      </c>
      <c r="BL298" s="18" t="s">
        <v>270</v>
      </c>
      <c r="BM298" s="237" t="s">
        <v>1999</v>
      </c>
    </row>
    <row r="299" s="2" customFormat="1" ht="33" customHeight="1">
      <c r="A299" s="40"/>
      <c r="B299" s="41"/>
      <c r="C299" s="283" t="s">
        <v>656</v>
      </c>
      <c r="D299" s="283" t="s">
        <v>445</v>
      </c>
      <c r="E299" s="284" t="s">
        <v>2000</v>
      </c>
      <c r="F299" s="285" t="s">
        <v>2001</v>
      </c>
      <c r="G299" s="286" t="s">
        <v>584</v>
      </c>
      <c r="H299" s="287">
        <v>1</v>
      </c>
      <c r="I299" s="288"/>
      <c r="J299" s="289">
        <f>ROUND(I299*H299,2)</f>
        <v>0</v>
      </c>
      <c r="K299" s="290"/>
      <c r="L299" s="291"/>
      <c r="M299" s="292" t="s">
        <v>1</v>
      </c>
      <c r="N299" s="293" t="s">
        <v>50</v>
      </c>
      <c r="O299" s="93"/>
      <c r="P299" s="235">
        <f>O299*H299</f>
        <v>0</v>
      </c>
      <c r="Q299" s="235">
        <v>1.02</v>
      </c>
      <c r="R299" s="235">
        <f>Q299*H299</f>
        <v>1.02</v>
      </c>
      <c r="S299" s="235">
        <v>0</v>
      </c>
      <c r="T299" s="23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7" t="s">
        <v>321</v>
      </c>
      <c r="AT299" s="237" t="s">
        <v>445</v>
      </c>
      <c r="AU299" s="237" t="s">
        <v>96</v>
      </c>
      <c r="AY299" s="18" t="s">
        <v>264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8" t="s">
        <v>93</v>
      </c>
      <c r="BK299" s="238">
        <f>ROUND(I299*H299,2)</f>
        <v>0</v>
      </c>
      <c r="BL299" s="18" t="s">
        <v>270</v>
      </c>
      <c r="BM299" s="237" t="s">
        <v>2002</v>
      </c>
    </row>
    <row r="300" s="2" customFormat="1" ht="24.15" customHeight="1">
      <c r="A300" s="40"/>
      <c r="B300" s="41"/>
      <c r="C300" s="283" t="s">
        <v>660</v>
      </c>
      <c r="D300" s="283" t="s">
        <v>445</v>
      </c>
      <c r="E300" s="284" t="s">
        <v>2003</v>
      </c>
      <c r="F300" s="285" t="s">
        <v>2004</v>
      </c>
      <c r="G300" s="286" t="s">
        <v>584</v>
      </c>
      <c r="H300" s="287">
        <v>3</v>
      </c>
      <c r="I300" s="288"/>
      <c r="J300" s="289">
        <f>ROUND(I300*H300,2)</f>
        <v>0</v>
      </c>
      <c r="K300" s="290"/>
      <c r="L300" s="291"/>
      <c r="M300" s="292" t="s">
        <v>1</v>
      </c>
      <c r="N300" s="293" t="s">
        <v>50</v>
      </c>
      <c r="O300" s="93"/>
      <c r="P300" s="235">
        <f>O300*H300</f>
        <v>0</v>
      </c>
      <c r="Q300" s="235">
        <v>1.8300000000000001</v>
      </c>
      <c r="R300" s="235">
        <f>Q300*H300</f>
        <v>5.4900000000000002</v>
      </c>
      <c r="S300" s="235">
        <v>0</v>
      </c>
      <c r="T300" s="23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7" t="s">
        <v>321</v>
      </c>
      <c r="AT300" s="237" t="s">
        <v>445</v>
      </c>
      <c r="AU300" s="237" t="s">
        <v>96</v>
      </c>
      <c r="AY300" s="18" t="s">
        <v>264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8" t="s">
        <v>93</v>
      </c>
      <c r="BK300" s="238">
        <f>ROUND(I300*H300,2)</f>
        <v>0</v>
      </c>
      <c r="BL300" s="18" t="s">
        <v>270</v>
      </c>
      <c r="BM300" s="237" t="s">
        <v>2005</v>
      </c>
    </row>
    <row r="301" s="2" customFormat="1" ht="24.15" customHeight="1">
      <c r="A301" s="40"/>
      <c r="B301" s="41"/>
      <c r="C301" s="283" t="s">
        <v>664</v>
      </c>
      <c r="D301" s="283" t="s">
        <v>445</v>
      </c>
      <c r="E301" s="284" t="s">
        <v>2006</v>
      </c>
      <c r="F301" s="285" t="s">
        <v>2007</v>
      </c>
      <c r="G301" s="286" t="s">
        <v>584</v>
      </c>
      <c r="H301" s="287">
        <v>3</v>
      </c>
      <c r="I301" s="288"/>
      <c r="J301" s="289">
        <f>ROUND(I301*H301,2)</f>
        <v>0</v>
      </c>
      <c r="K301" s="290"/>
      <c r="L301" s="291"/>
      <c r="M301" s="292" t="s">
        <v>1</v>
      </c>
      <c r="N301" s="293" t="s">
        <v>50</v>
      </c>
      <c r="O301" s="93"/>
      <c r="P301" s="235">
        <f>O301*H301</f>
        <v>0</v>
      </c>
      <c r="Q301" s="235">
        <v>0</v>
      </c>
      <c r="R301" s="235">
        <f>Q301*H301</f>
        <v>0</v>
      </c>
      <c r="S301" s="235">
        <v>0</v>
      </c>
      <c r="T301" s="23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7" t="s">
        <v>321</v>
      </c>
      <c r="AT301" s="237" t="s">
        <v>445</v>
      </c>
      <c r="AU301" s="237" t="s">
        <v>96</v>
      </c>
      <c r="AY301" s="18" t="s">
        <v>264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8" t="s">
        <v>93</v>
      </c>
      <c r="BK301" s="238">
        <f>ROUND(I301*H301,2)</f>
        <v>0</v>
      </c>
      <c r="BL301" s="18" t="s">
        <v>270</v>
      </c>
      <c r="BM301" s="237" t="s">
        <v>2008</v>
      </c>
    </row>
    <row r="302" s="2" customFormat="1" ht="16.5" customHeight="1">
      <c r="A302" s="40"/>
      <c r="B302" s="41"/>
      <c r="C302" s="283" t="s">
        <v>668</v>
      </c>
      <c r="D302" s="283" t="s">
        <v>445</v>
      </c>
      <c r="E302" s="284" t="s">
        <v>2009</v>
      </c>
      <c r="F302" s="285" t="s">
        <v>2010</v>
      </c>
      <c r="G302" s="286" t="s">
        <v>584</v>
      </c>
      <c r="H302" s="287">
        <v>3</v>
      </c>
      <c r="I302" s="288"/>
      <c r="J302" s="289">
        <f>ROUND(I302*H302,2)</f>
        <v>0</v>
      </c>
      <c r="K302" s="290"/>
      <c r="L302" s="291"/>
      <c r="M302" s="292" t="s">
        <v>1</v>
      </c>
      <c r="N302" s="293" t="s">
        <v>50</v>
      </c>
      <c r="O302" s="93"/>
      <c r="P302" s="235">
        <f>O302*H302</f>
        <v>0</v>
      </c>
      <c r="Q302" s="235">
        <v>0</v>
      </c>
      <c r="R302" s="235">
        <f>Q302*H302</f>
        <v>0</v>
      </c>
      <c r="S302" s="235">
        <v>0</v>
      </c>
      <c r="T302" s="23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7" t="s">
        <v>321</v>
      </c>
      <c r="AT302" s="237" t="s">
        <v>445</v>
      </c>
      <c r="AU302" s="237" t="s">
        <v>96</v>
      </c>
      <c r="AY302" s="18" t="s">
        <v>264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8" t="s">
        <v>93</v>
      </c>
      <c r="BK302" s="238">
        <f>ROUND(I302*H302,2)</f>
        <v>0</v>
      </c>
      <c r="BL302" s="18" t="s">
        <v>270</v>
      </c>
      <c r="BM302" s="237" t="s">
        <v>2011</v>
      </c>
    </row>
    <row r="303" s="2" customFormat="1" ht="24.15" customHeight="1">
      <c r="A303" s="40"/>
      <c r="B303" s="41"/>
      <c r="C303" s="283" t="s">
        <v>672</v>
      </c>
      <c r="D303" s="283" t="s">
        <v>445</v>
      </c>
      <c r="E303" s="284" t="s">
        <v>2012</v>
      </c>
      <c r="F303" s="285" t="s">
        <v>2013</v>
      </c>
      <c r="G303" s="286" t="s">
        <v>584</v>
      </c>
      <c r="H303" s="287">
        <v>6</v>
      </c>
      <c r="I303" s="288"/>
      <c r="J303" s="289">
        <f>ROUND(I303*H303,2)</f>
        <v>0</v>
      </c>
      <c r="K303" s="290"/>
      <c r="L303" s="291"/>
      <c r="M303" s="292" t="s">
        <v>1</v>
      </c>
      <c r="N303" s="293" t="s">
        <v>50</v>
      </c>
      <c r="O303" s="93"/>
      <c r="P303" s="235">
        <f>O303*H303</f>
        <v>0</v>
      </c>
      <c r="Q303" s="235">
        <v>0.002</v>
      </c>
      <c r="R303" s="235">
        <f>Q303*H303</f>
        <v>0.012</v>
      </c>
      <c r="S303" s="235">
        <v>0</v>
      </c>
      <c r="T303" s="23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7" t="s">
        <v>321</v>
      </c>
      <c r="AT303" s="237" t="s">
        <v>445</v>
      </c>
      <c r="AU303" s="237" t="s">
        <v>96</v>
      </c>
      <c r="AY303" s="18" t="s">
        <v>264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8" t="s">
        <v>93</v>
      </c>
      <c r="BK303" s="238">
        <f>ROUND(I303*H303,2)</f>
        <v>0</v>
      </c>
      <c r="BL303" s="18" t="s">
        <v>270</v>
      </c>
      <c r="BM303" s="237" t="s">
        <v>2014</v>
      </c>
    </row>
    <row r="304" s="2" customFormat="1" ht="21.75" customHeight="1">
      <c r="A304" s="40"/>
      <c r="B304" s="41"/>
      <c r="C304" s="283" t="s">
        <v>676</v>
      </c>
      <c r="D304" s="283" t="s">
        <v>445</v>
      </c>
      <c r="E304" s="284" t="s">
        <v>2015</v>
      </c>
      <c r="F304" s="285" t="s">
        <v>2016</v>
      </c>
      <c r="G304" s="286" t="s">
        <v>584</v>
      </c>
      <c r="H304" s="287">
        <v>1</v>
      </c>
      <c r="I304" s="288"/>
      <c r="J304" s="289">
        <f>ROUND(I304*H304,2)</f>
        <v>0</v>
      </c>
      <c r="K304" s="290"/>
      <c r="L304" s="291"/>
      <c r="M304" s="292" t="s">
        <v>1</v>
      </c>
      <c r="N304" s="293" t="s">
        <v>50</v>
      </c>
      <c r="O304" s="93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7" t="s">
        <v>321</v>
      </c>
      <c r="AT304" s="237" t="s">
        <v>445</v>
      </c>
      <c r="AU304" s="237" t="s">
        <v>96</v>
      </c>
      <c r="AY304" s="18" t="s">
        <v>264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8" t="s">
        <v>93</v>
      </c>
      <c r="BK304" s="238">
        <f>ROUND(I304*H304,2)</f>
        <v>0</v>
      </c>
      <c r="BL304" s="18" t="s">
        <v>270</v>
      </c>
      <c r="BM304" s="237" t="s">
        <v>2017</v>
      </c>
    </row>
    <row r="305" s="2" customFormat="1" ht="24.15" customHeight="1">
      <c r="A305" s="40"/>
      <c r="B305" s="41"/>
      <c r="C305" s="225" t="s">
        <v>680</v>
      </c>
      <c r="D305" s="225" t="s">
        <v>266</v>
      </c>
      <c r="E305" s="226" t="s">
        <v>1701</v>
      </c>
      <c r="F305" s="227" t="s">
        <v>1702</v>
      </c>
      <c r="G305" s="228" t="s">
        <v>584</v>
      </c>
      <c r="H305" s="229">
        <v>3</v>
      </c>
      <c r="I305" s="230"/>
      <c r="J305" s="231">
        <f>ROUND(I305*H305,2)</f>
        <v>0</v>
      </c>
      <c r="K305" s="232"/>
      <c r="L305" s="46"/>
      <c r="M305" s="233" t="s">
        <v>1</v>
      </c>
      <c r="N305" s="234" t="s">
        <v>50</v>
      </c>
      <c r="O305" s="93"/>
      <c r="P305" s="235">
        <f>O305*H305</f>
        <v>0</v>
      </c>
      <c r="Q305" s="235">
        <v>0</v>
      </c>
      <c r="R305" s="235">
        <f>Q305*H305</f>
        <v>0</v>
      </c>
      <c r="S305" s="235">
        <v>0.10000000000000001</v>
      </c>
      <c r="T305" s="236">
        <f>S305*H305</f>
        <v>0.30000000000000004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7" t="s">
        <v>270</v>
      </c>
      <c r="AT305" s="237" t="s">
        <v>266</v>
      </c>
      <c r="AU305" s="237" t="s">
        <v>96</v>
      </c>
      <c r="AY305" s="18" t="s">
        <v>264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8" t="s">
        <v>93</v>
      </c>
      <c r="BK305" s="238">
        <f>ROUND(I305*H305,2)</f>
        <v>0</v>
      </c>
      <c r="BL305" s="18" t="s">
        <v>270</v>
      </c>
      <c r="BM305" s="237" t="s">
        <v>2018</v>
      </c>
    </row>
    <row r="306" s="13" customFormat="1">
      <c r="A306" s="13"/>
      <c r="B306" s="239"/>
      <c r="C306" s="240"/>
      <c r="D306" s="241" t="s">
        <v>272</v>
      </c>
      <c r="E306" s="242" t="s">
        <v>1790</v>
      </c>
      <c r="F306" s="243" t="s">
        <v>282</v>
      </c>
      <c r="G306" s="240"/>
      <c r="H306" s="244">
        <v>3</v>
      </c>
      <c r="I306" s="245"/>
      <c r="J306" s="240"/>
      <c r="K306" s="240"/>
      <c r="L306" s="246"/>
      <c r="M306" s="247"/>
      <c r="N306" s="248"/>
      <c r="O306" s="248"/>
      <c r="P306" s="248"/>
      <c r="Q306" s="248"/>
      <c r="R306" s="248"/>
      <c r="S306" s="248"/>
      <c r="T306" s="24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0" t="s">
        <v>272</v>
      </c>
      <c r="AU306" s="250" t="s">
        <v>96</v>
      </c>
      <c r="AV306" s="13" t="s">
        <v>96</v>
      </c>
      <c r="AW306" s="13" t="s">
        <v>42</v>
      </c>
      <c r="AX306" s="13" t="s">
        <v>93</v>
      </c>
      <c r="AY306" s="250" t="s">
        <v>264</v>
      </c>
    </row>
    <row r="307" s="2" customFormat="1" ht="24.15" customHeight="1">
      <c r="A307" s="40"/>
      <c r="B307" s="41"/>
      <c r="C307" s="225" t="s">
        <v>684</v>
      </c>
      <c r="D307" s="225" t="s">
        <v>266</v>
      </c>
      <c r="E307" s="226" t="s">
        <v>821</v>
      </c>
      <c r="F307" s="227" t="s">
        <v>822</v>
      </c>
      <c r="G307" s="228" t="s">
        <v>584</v>
      </c>
      <c r="H307" s="229">
        <v>3</v>
      </c>
      <c r="I307" s="230"/>
      <c r="J307" s="231">
        <f>ROUND(I307*H307,2)</f>
        <v>0</v>
      </c>
      <c r="K307" s="232"/>
      <c r="L307" s="46"/>
      <c r="M307" s="233" t="s">
        <v>1</v>
      </c>
      <c r="N307" s="234" t="s">
        <v>50</v>
      </c>
      <c r="O307" s="93"/>
      <c r="P307" s="235">
        <f>O307*H307</f>
        <v>0</v>
      </c>
      <c r="Q307" s="235">
        <v>0.21734000000000001</v>
      </c>
      <c r="R307" s="235">
        <f>Q307*H307</f>
        <v>0.65202000000000004</v>
      </c>
      <c r="S307" s="235">
        <v>0</v>
      </c>
      <c r="T307" s="23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7" t="s">
        <v>270</v>
      </c>
      <c r="AT307" s="237" t="s">
        <v>266</v>
      </c>
      <c r="AU307" s="237" t="s">
        <v>96</v>
      </c>
      <c r="AY307" s="18" t="s">
        <v>264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8" t="s">
        <v>93</v>
      </c>
      <c r="BK307" s="238">
        <f>ROUND(I307*H307,2)</f>
        <v>0</v>
      </c>
      <c r="BL307" s="18" t="s">
        <v>270</v>
      </c>
      <c r="BM307" s="237" t="s">
        <v>2019</v>
      </c>
    </row>
    <row r="308" s="2" customFormat="1" ht="24.15" customHeight="1">
      <c r="A308" s="40"/>
      <c r="B308" s="41"/>
      <c r="C308" s="283" t="s">
        <v>688</v>
      </c>
      <c r="D308" s="283" t="s">
        <v>445</v>
      </c>
      <c r="E308" s="284" t="s">
        <v>2020</v>
      </c>
      <c r="F308" s="285" t="s">
        <v>2021</v>
      </c>
      <c r="G308" s="286" t="s">
        <v>584</v>
      </c>
      <c r="H308" s="287">
        <v>2</v>
      </c>
      <c r="I308" s="288"/>
      <c r="J308" s="289">
        <f>ROUND(I308*H308,2)</f>
        <v>0</v>
      </c>
      <c r="K308" s="290"/>
      <c r="L308" s="291"/>
      <c r="M308" s="292" t="s">
        <v>1</v>
      </c>
      <c r="N308" s="293" t="s">
        <v>50</v>
      </c>
      <c r="O308" s="93"/>
      <c r="P308" s="235">
        <f>O308*H308</f>
        <v>0</v>
      </c>
      <c r="Q308" s="235">
        <v>0.081000000000000003</v>
      </c>
      <c r="R308" s="235">
        <f>Q308*H308</f>
        <v>0.16200000000000001</v>
      </c>
      <c r="S308" s="235">
        <v>0</v>
      </c>
      <c r="T308" s="23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7" t="s">
        <v>321</v>
      </c>
      <c r="AT308" s="237" t="s">
        <v>445</v>
      </c>
      <c r="AU308" s="237" t="s">
        <v>96</v>
      </c>
      <c r="AY308" s="18" t="s">
        <v>264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8" t="s">
        <v>93</v>
      </c>
      <c r="BK308" s="238">
        <f>ROUND(I308*H308,2)</f>
        <v>0</v>
      </c>
      <c r="BL308" s="18" t="s">
        <v>270</v>
      </c>
      <c r="BM308" s="237" t="s">
        <v>2022</v>
      </c>
    </row>
    <row r="309" s="2" customFormat="1" ht="24.15" customHeight="1">
      <c r="A309" s="40"/>
      <c r="B309" s="41"/>
      <c r="C309" s="283" t="s">
        <v>692</v>
      </c>
      <c r="D309" s="283" t="s">
        <v>445</v>
      </c>
      <c r="E309" s="284" t="s">
        <v>2023</v>
      </c>
      <c r="F309" s="285" t="s">
        <v>2024</v>
      </c>
      <c r="G309" s="286" t="s">
        <v>584</v>
      </c>
      <c r="H309" s="287">
        <v>1</v>
      </c>
      <c r="I309" s="288"/>
      <c r="J309" s="289">
        <f>ROUND(I309*H309,2)</f>
        <v>0</v>
      </c>
      <c r="K309" s="290"/>
      <c r="L309" s="291"/>
      <c r="M309" s="292" t="s">
        <v>1</v>
      </c>
      <c r="N309" s="293" t="s">
        <v>50</v>
      </c>
      <c r="O309" s="93"/>
      <c r="P309" s="235">
        <f>O309*H309</f>
        <v>0</v>
      </c>
      <c r="Q309" s="235">
        <v>0.081000000000000003</v>
      </c>
      <c r="R309" s="235">
        <f>Q309*H309</f>
        <v>0.081000000000000003</v>
      </c>
      <c r="S309" s="235">
        <v>0</v>
      </c>
      <c r="T309" s="23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7" t="s">
        <v>321</v>
      </c>
      <c r="AT309" s="237" t="s">
        <v>445</v>
      </c>
      <c r="AU309" s="237" t="s">
        <v>96</v>
      </c>
      <c r="AY309" s="18" t="s">
        <v>264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8" t="s">
        <v>93</v>
      </c>
      <c r="BK309" s="238">
        <f>ROUND(I309*H309,2)</f>
        <v>0</v>
      </c>
      <c r="BL309" s="18" t="s">
        <v>270</v>
      </c>
      <c r="BM309" s="237" t="s">
        <v>2025</v>
      </c>
    </row>
    <row r="310" s="2" customFormat="1" ht="24.15" customHeight="1">
      <c r="A310" s="40"/>
      <c r="B310" s="41"/>
      <c r="C310" s="225" t="s">
        <v>696</v>
      </c>
      <c r="D310" s="225" t="s">
        <v>266</v>
      </c>
      <c r="E310" s="226" t="s">
        <v>829</v>
      </c>
      <c r="F310" s="227" t="s">
        <v>830</v>
      </c>
      <c r="G310" s="228" t="s">
        <v>584</v>
      </c>
      <c r="H310" s="229">
        <v>3</v>
      </c>
      <c r="I310" s="230"/>
      <c r="J310" s="231">
        <f>ROUND(I310*H310,2)</f>
        <v>0</v>
      </c>
      <c r="K310" s="232"/>
      <c r="L310" s="46"/>
      <c r="M310" s="233" t="s">
        <v>1</v>
      </c>
      <c r="N310" s="234" t="s">
        <v>50</v>
      </c>
      <c r="O310" s="93"/>
      <c r="P310" s="235">
        <f>O310*H310</f>
        <v>0</v>
      </c>
      <c r="Q310" s="235">
        <v>0.42080000000000001</v>
      </c>
      <c r="R310" s="235">
        <f>Q310*H310</f>
        <v>1.2624</v>
      </c>
      <c r="S310" s="235">
        <v>0</v>
      </c>
      <c r="T310" s="23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7" t="s">
        <v>270</v>
      </c>
      <c r="AT310" s="237" t="s">
        <v>266</v>
      </c>
      <c r="AU310" s="237" t="s">
        <v>96</v>
      </c>
      <c r="AY310" s="18" t="s">
        <v>264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8" t="s">
        <v>93</v>
      </c>
      <c r="BK310" s="238">
        <f>ROUND(I310*H310,2)</f>
        <v>0</v>
      </c>
      <c r="BL310" s="18" t="s">
        <v>270</v>
      </c>
      <c r="BM310" s="237" t="s">
        <v>2026</v>
      </c>
    </row>
    <row r="311" s="2" customFormat="1" ht="24.15" customHeight="1">
      <c r="A311" s="40"/>
      <c r="B311" s="41"/>
      <c r="C311" s="225" t="s">
        <v>700</v>
      </c>
      <c r="D311" s="225" t="s">
        <v>266</v>
      </c>
      <c r="E311" s="226" t="s">
        <v>2027</v>
      </c>
      <c r="F311" s="227" t="s">
        <v>2028</v>
      </c>
      <c r="G311" s="228" t="s">
        <v>348</v>
      </c>
      <c r="H311" s="229">
        <v>11.566000000000001</v>
      </c>
      <c r="I311" s="230"/>
      <c r="J311" s="231">
        <f>ROUND(I311*H311,2)</f>
        <v>0</v>
      </c>
      <c r="K311" s="232"/>
      <c r="L311" s="46"/>
      <c r="M311" s="233" t="s">
        <v>1</v>
      </c>
      <c r="N311" s="234" t="s">
        <v>50</v>
      </c>
      <c r="O311" s="93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7" t="s">
        <v>270</v>
      </c>
      <c r="AT311" s="237" t="s">
        <v>266</v>
      </c>
      <c r="AU311" s="237" t="s">
        <v>96</v>
      </c>
      <c r="AY311" s="18" t="s">
        <v>264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8" t="s">
        <v>93</v>
      </c>
      <c r="BK311" s="238">
        <f>ROUND(I311*H311,2)</f>
        <v>0</v>
      </c>
      <c r="BL311" s="18" t="s">
        <v>270</v>
      </c>
      <c r="BM311" s="237" t="s">
        <v>2029</v>
      </c>
    </row>
    <row r="312" s="13" customFormat="1">
      <c r="A312" s="13"/>
      <c r="B312" s="239"/>
      <c r="C312" s="240"/>
      <c r="D312" s="241" t="s">
        <v>272</v>
      </c>
      <c r="E312" s="242" t="s">
        <v>1</v>
      </c>
      <c r="F312" s="243" t="s">
        <v>2030</v>
      </c>
      <c r="G312" s="240"/>
      <c r="H312" s="244">
        <v>0.95399999999999996</v>
      </c>
      <c r="I312" s="245"/>
      <c r="J312" s="240"/>
      <c r="K312" s="240"/>
      <c r="L312" s="246"/>
      <c r="M312" s="247"/>
      <c r="N312" s="248"/>
      <c r="O312" s="248"/>
      <c r="P312" s="248"/>
      <c r="Q312" s="248"/>
      <c r="R312" s="248"/>
      <c r="S312" s="248"/>
      <c r="T312" s="24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0" t="s">
        <v>272</v>
      </c>
      <c r="AU312" s="250" t="s">
        <v>96</v>
      </c>
      <c r="AV312" s="13" t="s">
        <v>96</v>
      </c>
      <c r="AW312" s="13" t="s">
        <v>42</v>
      </c>
      <c r="AX312" s="13" t="s">
        <v>85</v>
      </c>
      <c r="AY312" s="250" t="s">
        <v>264</v>
      </c>
    </row>
    <row r="313" s="13" customFormat="1">
      <c r="A313" s="13"/>
      <c r="B313" s="239"/>
      <c r="C313" s="240"/>
      <c r="D313" s="241" t="s">
        <v>272</v>
      </c>
      <c r="E313" s="242" t="s">
        <v>1</v>
      </c>
      <c r="F313" s="243" t="s">
        <v>2031</v>
      </c>
      <c r="G313" s="240"/>
      <c r="H313" s="244">
        <v>10.612</v>
      </c>
      <c r="I313" s="245"/>
      <c r="J313" s="240"/>
      <c r="K313" s="240"/>
      <c r="L313" s="246"/>
      <c r="M313" s="247"/>
      <c r="N313" s="248"/>
      <c r="O313" s="248"/>
      <c r="P313" s="248"/>
      <c r="Q313" s="248"/>
      <c r="R313" s="248"/>
      <c r="S313" s="248"/>
      <c r="T313" s="24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0" t="s">
        <v>272</v>
      </c>
      <c r="AU313" s="250" t="s">
        <v>96</v>
      </c>
      <c r="AV313" s="13" t="s">
        <v>96</v>
      </c>
      <c r="AW313" s="13" t="s">
        <v>42</v>
      </c>
      <c r="AX313" s="13" t="s">
        <v>85</v>
      </c>
      <c r="AY313" s="250" t="s">
        <v>264</v>
      </c>
    </row>
    <row r="314" s="15" customFormat="1">
      <c r="A314" s="15"/>
      <c r="B314" s="262"/>
      <c r="C314" s="263"/>
      <c r="D314" s="241" t="s">
        <v>272</v>
      </c>
      <c r="E314" s="264" t="s">
        <v>1</v>
      </c>
      <c r="F314" s="265" t="s">
        <v>344</v>
      </c>
      <c r="G314" s="263"/>
      <c r="H314" s="266">
        <v>11.566000000000001</v>
      </c>
      <c r="I314" s="267"/>
      <c r="J314" s="263"/>
      <c r="K314" s="263"/>
      <c r="L314" s="268"/>
      <c r="M314" s="269"/>
      <c r="N314" s="270"/>
      <c r="O314" s="270"/>
      <c r="P314" s="270"/>
      <c r="Q314" s="270"/>
      <c r="R314" s="270"/>
      <c r="S314" s="270"/>
      <c r="T314" s="27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2" t="s">
        <v>272</v>
      </c>
      <c r="AU314" s="272" t="s">
        <v>96</v>
      </c>
      <c r="AV314" s="15" t="s">
        <v>270</v>
      </c>
      <c r="AW314" s="15" t="s">
        <v>42</v>
      </c>
      <c r="AX314" s="15" t="s">
        <v>93</v>
      </c>
      <c r="AY314" s="272" t="s">
        <v>264</v>
      </c>
    </row>
    <row r="315" s="2" customFormat="1" ht="16.5" customHeight="1">
      <c r="A315" s="40"/>
      <c r="B315" s="41"/>
      <c r="C315" s="225" t="s">
        <v>704</v>
      </c>
      <c r="D315" s="225" t="s">
        <v>266</v>
      </c>
      <c r="E315" s="226" t="s">
        <v>2032</v>
      </c>
      <c r="F315" s="227" t="s">
        <v>2033</v>
      </c>
      <c r="G315" s="228" t="s">
        <v>269</v>
      </c>
      <c r="H315" s="229">
        <v>40.770000000000003</v>
      </c>
      <c r="I315" s="230"/>
      <c r="J315" s="231">
        <f>ROUND(I315*H315,2)</f>
        <v>0</v>
      </c>
      <c r="K315" s="232"/>
      <c r="L315" s="46"/>
      <c r="M315" s="233" t="s">
        <v>1</v>
      </c>
      <c r="N315" s="234" t="s">
        <v>50</v>
      </c>
      <c r="O315" s="93"/>
      <c r="P315" s="235">
        <f>O315*H315</f>
        <v>0</v>
      </c>
      <c r="Q315" s="235">
        <v>0.0040200000000000001</v>
      </c>
      <c r="R315" s="235">
        <f>Q315*H315</f>
        <v>0.16389540000000002</v>
      </c>
      <c r="S315" s="235">
        <v>0</v>
      </c>
      <c r="T315" s="23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7" t="s">
        <v>270</v>
      </c>
      <c r="AT315" s="237" t="s">
        <v>266</v>
      </c>
      <c r="AU315" s="237" t="s">
        <v>96</v>
      </c>
      <c r="AY315" s="18" t="s">
        <v>264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8" t="s">
        <v>93</v>
      </c>
      <c r="BK315" s="238">
        <f>ROUND(I315*H315,2)</f>
        <v>0</v>
      </c>
      <c r="BL315" s="18" t="s">
        <v>270</v>
      </c>
      <c r="BM315" s="237" t="s">
        <v>2034</v>
      </c>
    </row>
    <row r="316" s="13" customFormat="1">
      <c r="A316" s="13"/>
      <c r="B316" s="239"/>
      <c r="C316" s="240"/>
      <c r="D316" s="241" t="s">
        <v>272</v>
      </c>
      <c r="E316" s="242" t="s">
        <v>1</v>
      </c>
      <c r="F316" s="243" t="s">
        <v>2035</v>
      </c>
      <c r="G316" s="240"/>
      <c r="H316" s="244">
        <v>38.609999999999999</v>
      </c>
      <c r="I316" s="245"/>
      <c r="J316" s="240"/>
      <c r="K316" s="240"/>
      <c r="L316" s="246"/>
      <c r="M316" s="247"/>
      <c r="N316" s="248"/>
      <c r="O316" s="248"/>
      <c r="P316" s="248"/>
      <c r="Q316" s="248"/>
      <c r="R316" s="248"/>
      <c r="S316" s="248"/>
      <c r="T316" s="24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0" t="s">
        <v>272</v>
      </c>
      <c r="AU316" s="250" t="s">
        <v>96</v>
      </c>
      <c r="AV316" s="13" t="s">
        <v>96</v>
      </c>
      <c r="AW316" s="13" t="s">
        <v>42</v>
      </c>
      <c r="AX316" s="13" t="s">
        <v>85</v>
      </c>
      <c r="AY316" s="250" t="s">
        <v>264</v>
      </c>
    </row>
    <row r="317" s="13" customFormat="1">
      <c r="A317" s="13"/>
      <c r="B317" s="239"/>
      <c r="C317" s="240"/>
      <c r="D317" s="241" t="s">
        <v>272</v>
      </c>
      <c r="E317" s="242" t="s">
        <v>1</v>
      </c>
      <c r="F317" s="243" t="s">
        <v>2036</v>
      </c>
      <c r="G317" s="240"/>
      <c r="H317" s="244">
        <v>2.1600000000000001</v>
      </c>
      <c r="I317" s="245"/>
      <c r="J317" s="240"/>
      <c r="K317" s="240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272</v>
      </c>
      <c r="AU317" s="250" t="s">
        <v>96</v>
      </c>
      <c r="AV317" s="13" t="s">
        <v>96</v>
      </c>
      <c r="AW317" s="13" t="s">
        <v>42</v>
      </c>
      <c r="AX317" s="13" t="s">
        <v>85</v>
      </c>
      <c r="AY317" s="250" t="s">
        <v>264</v>
      </c>
    </row>
    <row r="318" s="15" customFormat="1">
      <c r="A318" s="15"/>
      <c r="B318" s="262"/>
      <c r="C318" s="263"/>
      <c r="D318" s="241" t="s">
        <v>272</v>
      </c>
      <c r="E318" s="264" t="s">
        <v>1</v>
      </c>
      <c r="F318" s="265" t="s">
        <v>344</v>
      </c>
      <c r="G318" s="263"/>
      <c r="H318" s="266">
        <v>40.770000000000003</v>
      </c>
      <c r="I318" s="267"/>
      <c r="J318" s="263"/>
      <c r="K318" s="263"/>
      <c r="L318" s="268"/>
      <c r="M318" s="269"/>
      <c r="N318" s="270"/>
      <c r="O318" s="270"/>
      <c r="P318" s="270"/>
      <c r="Q318" s="270"/>
      <c r="R318" s="270"/>
      <c r="S318" s="270"/>
      <c r="T318" s="27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2" t="s">
        <v>272</v>
      </c>
      <c r="AU318" s="272" t="s">
        <v>96</v>
      </c>
      <c r="AV318" s="15" t="s">
        <v>270</v>
      </c>
      <c r="AW318" s="15" t="s">
        <v>42</v>
      </c>
      <c r="AX318" s="15" t="s">
        <v>93</v>
      </c>
      <c r="AY318" s="272" t="s">
        <v>264</v>
      </c>
    </row>
    <row r="319" s="2" customFormat="1" ht="21.75" customHeight="1">
      <c r="A319" s="40"/>
      <c r="B319" s="41"/>
      <c r="C319" s="225" t="s">
        <v>708</v>
      </c>
      <c r="D319" s="225" t="s">
        <v>266</v>
      </c>
      <c r="E319" s="226" t="s">
        <v>857</v>
      </c>
      <c r="F319" s="227" t="s">
        <v>858</v>
      </c>
      <c r="G319" s="228" t="s">
        <v>308</v>
      </c>
      <c r="H319" s="229">
        <v>205.46000000000001</v>
      </c>
      <c r="I319" s="230"/>
      <c r="J319" s="231">
        <f>ROUND(I319*H319,2)</f>
        <v>0</v>
      </c>
      <c r="K319" s="232"/>
      <c r="L319" s="46"/>
      <c r="M319" s="233" t="s">
        <v>1</v>
      </c>
      <c r="N319" s="234" t="s">
        <v>50</v>
      </c>
      <c r="O319" s="93"/>
      <c r="P319" s="235">
        <f>O319*H319</f>
        <v>0</v>
      </c>
      <c r="Q319" s="235">
        <v>9.0000000000000006E-05</v>
      </c>
      <c r="R319" s="235">
        <f>Q319*H319</f>
        <v>0.018491400000000002</v>
      </c>
      <c r="S319" s="235">
        <v>0</v>
      </c>
      <c r="T319" s="23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7" t="s">
        <v>270</v>
      </c>
      <c r="AT319" s="237" t="s">
        <v>266</v>
      </c>
      <c r="AU319" s="237" t="s">
        <v>96</v>
      </c>
      <c r="AY319" s="18" t="s">
        <v>264</v>
      </c>
      <c r="BE319" s="238">
        <f>IF(N319="základní",J319,0)</f>
        <v>0</v>
      </c>
      <c r="BF319" s="238">
        <f>IF(N319="snížená",J319,0)</f>
        <v>0</v>
      </c>
      <c r="BG319" s="238">
        <f>IF(N319="zákl. přenesená",J319,0)</f>
        <v>0</v>
      </c>
      <c r="BH319" s="238">
        <f>IF(N319="sníž. přenesená",J319,0)</f>
        <v>0</v>
      </c>
      <c r="BI319" s="238">
        <f>IF(N319="nulová",J319,0)</f>
        <v>0</v>
      </c>
      <c r="BJ319" s="18" t="s">
        <v>93</v>
      </c>
      <c r="BK319" s="238">
        <f>ROUND(I319*H319,2)</f>
        <v>0</v>
      </c>
      <c r="BL319" s="18" t="s">
        <v>270</v>
      </c>
      <c r="BM319" s="237" t="s">
        <v>2037</v>
      </c>
    </row>
    <row r="320" s="13" customFormat="1">
      <c r="A320" s="13"/>
      <c r="B320" s="239"/>
      <c r="C320" s="240"/>
      <c r="D320" s="241" t="s">
        <v>272</v>
      </c>
      <c r="E320" s="242" t="s">
        <v>1</v>
      </c>
      <c r="F320" s="243" t="s">
        <v>2038</v>
      </c>
      <c r="G320" s="240"/>
      <c r="H320" s="244">
        <v>205.46000000000001</v>
      </c>
      <c r="I320" s="245"/>
      <c r="J320" s="240"/>
      <c r="K320" s="240"/>
      <c r="L320" s="246"/>
      <c r="M320" s="247"/>
      <c r="N320" s="248"/>
      <c r="O320" s="248"/>
      <c r="P320" s="248"/>
      <c r="Q320" s="248"/>
      <c r="R320" s="248"/>
      <c r="S320" s="248"/>
      <c r="T320" s="24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0" t="s">
        <v>272</v>
      </c>
      <c r="AU320" s="250" t="s">
        <v>96</v>
      </c>
      <c r="AV320" s="13" t="s">
        <v>96</v>
      </c>
      <c r="AW320" s="13" t="s">
        <v>42</v>
      </c>
      <c r="AX320" s="13" t="s">
        <v>93</v>
      </c>
      <c r="AY320" s="250" t="s">
        <v>264</v>
      </c>
    </row>
    <row r="321" s="12" customFormat="1" ht="22.8" customHeight="1">
      <c r="A321" s="12"/>
      <c r="B321" s="209"/>
      <c r="C321" s="210"/>
      <c r="D321" s="211" t="s">
        <v>84</v>
      </c>
      <c r="E321" s="223" t="s">
        <v>327</v>
      </c>
      <c r="F321" s="223" t="s">
        <v>869</v>
      </c>
      <c r="G321" s="210"/>
      <c r="H321" s="210"/>
      <c r="I321" s="213"/>
      <c r="J321" s="224">
        <f>BK321</f>
        <v>0</v>
      </c>
      <c r="K321" s="210"/>
      <c r="L321" s="215"/>
      <c r="M321" s="216"/>
      <c r="N321" s="217"/>
      <c r="O321" s="217"/>
      <c r="P321" s="218">
        <f>P322+SUM(P323:P330)</f>
        <v>0</v>
      </c>
      <c r="Q321" s="217"/>
      <c r="R321" s="218">
        <f>R322+SUM(R323:R330)</f>
        <v>0.32159470000000001</v>
      </c>
      <c r="S321" s="217"/>
      <c r="T321" s="219">
        <f>T322+SUM(T323:T330)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0" t="s">
        <v>93</v>
      </c>
      <c r="AT321" s="221" t="s">
        <v>84</v>
      </c>
      <c r="AU321" s="221" t="s">
        <v>93</v>
      </c>
      <c r="AY321" s="220" t="s">
        <v>264</v>
      </c>
      <c r="BK321" s="222">
        <f>BK322+SUM(BK323:BK330)</f>
        <v>0</v>
      </c>
    </row>
    <row r="322" s="2" customFormat="1" ht="24.15" customHeight="1">
      <c r="A322" s="40"/>
      <c r="B322" s="41"/>
      <c r="C322" s="225" t="s">
        <v>712</v>
      </c>
      <c r="D322" s="225" t="s">
        <v>266</v>
      </c>
      <c r="E322" s="226" t="s">
        <v>875</v>
      </c>
      <c r="F322" s="227" t="s">
        <v>876</v>
      </c>
      <c r="G322" s="228" t="s">
        <v>308</v>
      </c>
      <c r="H322" s="229">
        <v>1.8999999999999999</v>
      </c>
      <c r="I322" s="230"/>
      <c r="J322" s="231">
        <f>ROUND(I322*H322,2)</f>
        <v>0</v>
      </c>
      <c r="K322" s="232"/>
      <c r="L322" s="46"/>
      <c r="M322" s="233" t="s">
        <v>1</v>
      </c>
      <c r="N322" s="234" t="s">
        <v>50</v>
      </c>
      <c r="O322" s="93"/>
      <c r="P322" s="235">
        <f>O322*H322</f>
        <v>0</v>
      </c>
      <c r="Q322" s="235">
        <v>0.16849</v>
      </c>
      <c r="R322" s="235">
        <f>Q322*H322</f>
        <v>0.320131</v>
      </c>
      <c r="S322" s="235">
        <v>0</v>
      </c>
      <c r="T322" s="23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7" t="s">
        <v>270</v>
      </c>
      <c r="AT322" s="237" t="s">
        <v>266</v>
      </c>
      <c r="AU322" s="237" t="s">
        <v>96</v>
      </c>
      <c r="AY322" s="18" t="s">
        <v>264</v>
      </c>
      <c r="BE322" s="238">
        <f>IF(N322="základní",J322,0)</f>
        <v>0</v>
      </c>
      <c r="BF322" s="238">
        <f>IF(N322="snížená",J322,0)</f>
        <v>0</v>
      </c>
      <c r="BG322" s="238">
        <f>IF(N322="zákl. přenesená",J322,0)</f>
        <v>0</v>
      </c>
      <c r="BH322" s="238">
        <f>IF(N322="sníž. přenesená",J322,0)</f>
        <v>0</v>
      </c>
      <c r="BI322" s="238">
        <f>IF(N322="nulová",J322,0)</f>
        <v>0</v>
      </c>
      <c r="BJ322" s="18" t="s">
        <v>93</v>
      </c>
      <c r="BK322" s="238">
        <f>ROUND(I322*H322,2)</f>
        <v>0</v>
      </c>
      <c r="BL322" s="18" t="s">
        <v>270</v>
      </c>
      <c r="BM322" s="237" t="s">
        <v>2039</v>
      </c>
    </row>
    <row r="323" s="13" customFormat="1">
      <c r="A323" s="13"/>
      <c r="B323" s="239"/>
      <c r="C323" s="240"/>
      <c r="D323" s="241" t="s">
        <v>272</v>
      </c>
      <c r="E323" s="242" t="s">
        <v>1</v>
      </c>
      <c r="F323" s="243" t="s">
        <v>165</v>
      </c>
      <c r="G323" s="240"/>
      <c r="H323" s="244">
        <v>1.8999999999999999</v>
      </c>
      <c r="I323" s="245"/>
      <c r="J323" s="240"/>
      <c r="K323" s="240"/>
      <c r="L323" s="246"/>
      <c r="M323" s="247"/>
      <c r="N323" s="248"/>
      <c r="O323" s="248"/>
      <c r="P323" s="248"/>
      <c r="Q323" s="248"/>
      <c r="R323" s="248"/>
      <c r="S323" s="248"/>
      <c r="T323" s="24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0" t="s">
        <v>272</v>
      </c>
      <c r="AU323" s="250" t="s">
        <v>96</v>
      </c>
      <c r="AV323" s="13" t="s">
        <v>96</v>
      </c>
      <c r="AW323" s="13" t="s">
        <v>42</v>
      </c>
      <c r="AX323" s="13" t="s">
        <v>93</v>
      </c>
      <c r="AY323" s="250" t="s">
        <v>264</v>
      </c>
    </row>
    <row r="324" s="2" customFormat="1" ht="24.15" customHeight="1">
      <c r="A324" s="40"/>
      <c r="B324" s="41"/>
      <c r="C324" s="225" t="s">
        <v>716</v>
      </c>
      <c r="D324" s="225" t="s">
        <v>266</v>
      </c>
      <c r="E324" s="226" t="s">
        <v>879</v>
      </c>
      <c r="F324" s="227" t="s">
        <v>880</v>
      </c>
      <c r="G324" s="228" t="s">
        <v>308</v>
      </c>
      <c r="H324" s="229">
        <v>8.6099999999999994</v>
      </c>
      <c r="I324" s="230"/>
      <c r="J324" s="231">
        <f>ROUND(I324*H324,2)</f>
        <v>0</v>
      </c>
      <c r="K324" s="232"/>
      <c r="L324" s="46"/>
      <c r="M324" s="233" t="s">
        <v>1</v>
      </c>
      <c r="N324" s="234" t="s">
        <v>50</v>
      </c>
      <c r="O324" s="93"/>
      <c r="P324" s="235">
        <f>O324*H324</f>
        <v>0</v>
      </c>
      <c r="Q324" s="235">
        <v>0.00017000000000000001</v>
      </c>
      <c r="R324" s="235">
        <f>Q324*H324</f>
        <v>0.0014637000000000001</v>
      </c>
      <c r="S324" s="235">
        <v>0</v>
      </c>
      <c r="T324" s="23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7" t="s">
        <v>270</v>
      </c>
      <c r="AT324" s="237" t="s">
        <v>266</v>
      </c>
      <c r="AU324" s="237" t="s">
        <v>96</v>
      </c>
      <c r="AY324" s="18" t="s">
        <v>264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8" t="s">
        <v>93</v>
      </c>
      <c r="BK324" s="238">
        <f>ROUND(I324*H324,2)</f>
        <v>0</v>
      </c>
      <c r="BL324" s="18" t="s">
        <v>270</v>
      </c>
      <c r="BM324" s="237" t="s">
        <v>2040</v>
      </c>
    </row>
    <row r="325" s="13" customFormat="1">
      <c r="A325" s="13"/>
      <c r="B325" s="239"/>
      <c r="C325" s="240"/>
      <c r="D325" s="241" t="s">
        <v>272</v>
      </c>
      <c r="E325" s="242" t="s">
        <v>202</v>
      </c>
      <c r="F325" s="243" t="s">
        <v>1188</v>
      </c>
      <c r="G325" s="240"/>
      <c r="H325" s="244">
        <v>8.6099999999999994</v>
      </c>
      <c r="I325" s="245"/>
      <c r="J325" s="240"/>
      <c r="K325" s="240"/>
      <c r="L325" s="246"/>
      <c r="M325" s="247"/>
      <c r="N325" s="248"/>
      <c r="O325" s="248"/>
      <c r="P325" s="248"/>
      <c r="Q325" s="248"/>
      <c r="R325" s="248"/>
      <c r="S325" s="248"/>
      <c r="T325" s="24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0" t="s">
        <v>272</v>
      </c>
      <c r="AU325" s="250" t="s">
        <v>96</v>
      </c>
      <c r="AV325" s="13" t="s">
        <v>96</v>
      </c>
      <c r="AW325" s="13" t="s">
        <v>42</v>
      </c>
      <c r="AX325" s="13" t="s">
        <v>93</v>
      </c>
      <c r="AY325" s="250" t="s">
        <v>264</v>
      </c>
    </row>
    <row r="326" s="2" customFormat="1" ht="16.5" customHeight="1">
      <c r="A326" s="40"/>
      <c r="B326" s="41"/>
      <c r="C326" s="225" t="s">
        <v>720</v>
      </c>
      <c r="D326" s="225" t="s">
        <v>266</v>
      </c>
      <c r="E326" s="226" t="s">
        <v>884</v>
      </c>
      <c r="F326" s="227" t="s">
        <v>885</v>
      </c>
      <c r="G326" s="228" t="s">
        <v>308</v>
      </c>
      <c r="H326" s="229">
        <v>8.6099999999999994</v>
      </c>
      <c r="I326" s="230"/>
      <c r="J326" s="231">
        <f>ROUND(I326*H326,2)</f>
        <v>0</v>
      </c>
      <c r="K326" s="232"/>
      <c r="L326" s="46"/>
      <c r="M326" s="233" t="s">
        <v>1</v>
      </c>
      <c r="N326" s="234" t="s">
        <v>50</v>
      </c>
      <c r="O326" s="93"/>
      <c r="P326" s="235">
        <f>O326*H326</f>
        <v>0</v>
      </c>
      <c r="Q326" s="235">
        <v>0</v>
      </c>
      <c r="R326" s="235">
        <f>Q326*H326</f>
        <v>0</v>
      </c>
      <c r="S326" s="235">
        <v>0</v>
      </c>
      <c r="T326" s="23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7" t="s">
        <v>270</v>
      </c>
      <c r="AT326" s="237" t="s">
        <v>266</v>
      </c>
      <c r="AU326" s="237" t="s">
        <v>96</v>
      </c>
      <c r="AY326" s="18" t="s">
        <v>264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8" t="s">
        <v>93</v>
      </c>
      <c r="BK326" s="238">
        <f>ROUND(I326*H326,2)</f>
        <v>0</v>
      </c>
      <c r="BL326" s="18" t="s">
        <v>270</v>
      </c>
      <c r="BM326" s="237" t="s">
        <v>2041</v>
      </c>
    </row>
    <row r="327" s="13" customFormat="1">
      <c r="A327" s="13"/>
      <c r="B327" s="239"/>
      <c r="C327" s="240"/>
      <c r="D327" s="241" t="s">
        <v>272</v>
      </c>
      <c r="E327" s="242" t="s">
        <v>1</v>
      </c>
      <c r="F327" s="243" t="s">
        <v>202</v>
      </c>
      <c r="G327" s="240"/>
      <c r="H327" s="244">
        <v>8.6099999999999994</v>
      </c>
      <c r="I327" s="245"/>
      <c r="J327" s="240"/>
      <c r="K327" s="240"/>
      <c r="L327" s="246"/>
      <c r="M327" s="247"/>
      <c r="N327" s="248"/>
      <c r="O327" s="248"/>
      <c r="P327" s="248"/>
      <c r="Q327" s="248"/>
      <c r="R327" s="248"/>
      <c r="S327" s="248"/>
      <c r="T327" s="24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0" t="s">
        <v>272</v>
      </c>
      <c r="AU327" s="250" t="s">
        <v>96</v>
      </c>
      <c r="AV327" s="13" t="s">
        <v>96</v>
      </c>
      <c r="AW327" s="13" t="s">
        <v>42</v>
      </c>
      <c r="AX327" s="13" t="s">
        <v>93</v>
      </c>
      <c r="AY327" s="250" t="s">
        <v>264</v>
      </c>
    </row>
    <row r="328" s="2" customFormat="1" ht="21.75" customHeight="1">
      <c r="A328" s="40"/>
      <c r="B328" s="41"/>
      <c r="C328" s="225" t="s">
        <v>724</v>
      </c>
      <c r="D328" s="225" t="s">
        <v>266</v>
      </c>
      <c r="E328" s="226" t="s">
        <v>908</v>
      </c>
      <c r="F328" s="227" t="s">
        <v>909</v>
      </c>
      <c r="G328" s="228" t="s">
        <v>308</v>
      </c>
      <c r="H328" s="229">
        <v>1.8999999999999999</v>
      </c>
      <c r="I328" s="230"/>
      <c r="J328" s="231">
        <f>ROUND(I328*H328,2)</f>
        <v>0</v>
      </c>
      <c r="K328" s="232"/>
      <c r="L328" s="46"/>
      <c r="M328" s="233" t="s">
        <v>1</v>
      </c>
      <c r="N328" s="234" t="s">
        <v>50</v>
      </c>
      <c r="O328" s="93"/>
      <c r="P328" s="235">
        <f>O328*H328</f>
        <v>0</v>
      </c>
      <c r="Q328" s="235">
        <v>0</v>
      </c>
      <c r="R328" s="235">
        <f>Q328*H328</f>
        <v>0</v>
      </c>
      <c r="S328" s="235">
        <v>0</v>
      </c>
      <c r="T328" s="23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7" t="s">
        <v>270</v>
      </c>
      <c r="AT328" s="237" t="s">
        <v>266</v>
      </c>
      <c r="AU328" s="237" t="s">
        <v>96</v>
      </c>
      <c r="AY328" s="18" t="s">
        <v>264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8" t="s">
        <v>93</v>
      </c>
      <c r="BK328" s="238">
        <f>ROUND(I328*H328,2)</f>
        <v>0</v>
      </c>
      <c r="BL328" s="18" t="s">
        <v>270</v>
      </c>
      <c r="BM328" s="237" t="s">
        <v>2042</v>
      </c>
    </row>
    <row r="329" s="13" customFormat="1">
      <c r="A329" s="13"/>
      <c r="B329" s="239"/>
      <c r="C329" s="240"/>
      <c r="D329" s="241" t="s">
        <v>272</v>
      </c>
      <c r="E329" s="242" t="s">
        <v>1</v>
      </c>
      <c r="F329" s="243" t="s">
        <v>165</v>
      </c>
      <c r="G329" s="240"/>
      <c r="H329" s="244">
        <v>1.8999999999999999</v>
      </c>
      <c r="I329" s="245"/>
      <c r="J329" s="240"/>
      <c r="K329" s="240"/>
      <c r="L329" s="246"/>
      <c r="M329" s="247"/>
      <c r="N329" s="248"/>
      <c r="O329" s="248"/>
      <c r="P329" s="248"/>
      <c r="Q329" s="248"/>
      <c r="R329" s="248"/>
      <c r="S329" s="248"/>
      <c r="T329" s="24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0" t="s">
        <v>272</v>
      </c>
      <c r="AU329" s="250" t="s">
        <v>96</v>
      </c>
      <c r="AV329" s="13" t="s">
        <v>96</v>
      </c>
      <c r="AW329" s="13" t="s">
        <v>42</v>
      </c>
      <c r="AX329" s="13" t="s">
        <v>93</v>
      </c>
      <c r="AY329" s="250" t="s">
        <v>264</v>
      </c>
    </row>
    <row r="330" s="12" customFormat="1" ht="20.88" customHeight="1">
      <c r="A330" s="12"/>
      <c r="B330" s="209"/>
      <c r="C330" s="210"/>
      <c r="D330" s="211" t="s">
        <v>84</v>
      </c>
      <c r="E330" s="223" t="s">
        <v>915</v>
      </c>
      <c r="F330" s="223" t="s">
        <v>2043</v>
      </c>
      <c r="G330" s="210"/>
      <c r="H330" s="210"/>
      <c r="I330" s="213"/>
      <c r="J330" s="224">
        <f>BK330</f>
        <v>0</v>
      </c>
      <c r="K330" s="210"/>
      <c r="L330" s="215"/>
      <c r="M330" s="216"/>
      <c r="N330" s="217"/>
      <c r="O330" s="217"/>
      <c r="P330" s="218">
        <f>SUM(P331:P339)</f>
        <v>0</v>
      </c>
      <c r="Q330" s="217"/>
      <c r="R330" s="218">
        <f>SUM(R331:R339)</f>
        <v>0</v>
      </c>
      <c r="S330" s="217"/>
      <c r="T330" s="219">
        <f>SUM(T331:T339)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0" t="s">
        <v>93</v>
      </c>
      <c r="AT330" s="221" t="s">
        <v>84</v>
      </c>
      <c r="AU330" s="221" t="s">
        <v>96</v>
      </c>
      <c r="AY330" s="220" t="s">
        <v>264</v>
      </c>
      <c r="BK330" s="222">
        <f>SUM(BK331:BK339)</f>
        <v>0</v>
      </c>
    </row>
    <row r="331" s="2" customFormat="1" ht="21.75" customHeight="1">
      <c r="A331" s="40"/>
      <c r="B331" s="41"/>
      <c r="C331" s="225" t="s">
        <v>728</v>
      </c>
      <c r="D331" s="225" t="s">
        <v>266</v>
      </c>
      <c r="E331" s="226" t="s">
        <v>918</v>
      </c>
      <c r="F331" s="227" t="s">
        <v>919</v>
      </c>
      <c r="G331" s="228" t="s">
        <v>2044</v>
      </c>
      <c r="H331" s="229">
        <v>1</v>
      </c>
      <c r="I331" s="230"/>
      <c r="J331" s="231">
        <f>ROUND(I331*H331,2)</f>
        <v>0</v>
      </c>
      <c r="K331" s="232"/>
      <c r="L331" s="46"/>
      <c r="M331" s="233" t="s">
        <v>1</v>
      </c>
      <c r="N331" s="234" t="s">
        <v>50</v>
      </c>
      <c r="O331" s="93"/>
      <c r="P331" s="235">
        <f>O331*H331</f>
        <v>0</v>
      </c>
      <c r="Q331" s="235">
        <v>0</v>
      </c>
      <c r="R331" s="235">
        <f>Q331*H331</f>
        <v>0</v>
      </c>
      <c r="S331" s="235">
        <v>0</v>
      </c>
      <c r="T331" s="23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7" t="s">
        <v>270</v>
      </c>
      <c r="AT331" s="237" t="s">
        <v>266</v>
      </c>
      <c r="AU331" s="237" t="s">
        <v>282</v>
      </c>
      <c r="AY331" s="18" t="s">
        <v>264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8" t="s">
        <v>93</v>
      </c>
      <c r="BK331" s="238">
        <f>ROUND(I331*H331,2)</f>
        <v>0</v>
      </c>
      <c r="BL331" s="18" t="s">
        <v>270</v>
      </c>
      <c r="BM331" s="237" t="s">
        <v>2045</v>
      </c>
    </row>
    <row r="332" s="2" customFormat="1" ht="24.15" customHeight="1">
      <c r="A332" s="40"/>
      <c r="B332" s="41"/>
      <c r="C332" s="225" t="s">
        <v>732</v>
      </c>
      <c r="D332" s="225" t="s">
        <v>266</v>
      </c>
      <c r="E332" s="226" t="s">
        <v>922</v>
      </c>
      <c r="F332" s="227" t="s">
        <v>923</v>
      </c>
      <c r="G332" s="228" t="s">
        <v>2044</v>
      </c>
      <c r="H332" s="229">
        <v>1</v>
      </c>
      <c r="I332" s="230"/>
      <c r="J332" s="231">
        <f>ROUND(I332*H332,2)</f>
        <v>0</v>
      </c>
      <c r="K332" s="232"/>
      <c r="L332" s="46"/>
      <c r="M332" s="233" t="s">
        <v>1</v>
      </c>
      <c r="N332" s="234" t="s">
        <v>50</v>
      </c>
      <c r="O332" s="93"/>
      <c r="P332" s="235">
        <f>O332*H332</f>
        <v>0</v>
      </c>
      <c r="Q332" s="235">
        <v>0</v>
      </c>
      <c r="R332" s="235">
        <f>Q332*H332</f>
        <v>0</v>
      </c>
      <c r="S332" s="235">
        <v>0</v>
      </c>
      <c r="T332" s="23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37" t="s">
        <v>270</v>
      </c>
      <c r="AT332" s="237" t="s">
        <v>266</v>
      </c>
      <c r="AU332" s="237" t="s">
        <v>282</v>
      </c>
      <c r="AY332" s="18" t="s">
        <v>264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8" t="s">
        <v>93</v>
      </c>
      <c r="BK332" s="238">
        <f>ROUND(I332*H332,2)</f>
        <v>0</v>
      </c>
      <c r="BL332" s="18" t="s">
        <v>270</v>
      </c>
      <c r="BM332" s="237" t="s">
        <v>2046</v>
      </c>
    </row>
    <row r="333" s="2" customFormat="1" ht="24.15" customHeight="1">
      <c r="A333" s="40"/>
      <c r="B333" s="41"/>
      <c r="C333" s="225" t="s">
        <v>736</v>
      </c>
      <c r="D333" s="225" t="s">
        <v>266</v>
      </c>
      <c r="E333" s="226" t="s">
        <v>926</v>
      </c>
      <c r="F333" s="227" t="s">
        <v>927</v>
      </c>
      <c r="G333" s="228" t="s">
        <v>2044</v>
      </c>
      <c r="H333" s="229">
        <v>1</v>
      </c>
      <c r="I333" s="230"/>
      <c r="J333" s="231">
        <f>ROUND(I333*H333,2)</f>
        <v>0</v>
      </c>
      <c r="K333" s="232"/>
      <c r="L333" s="46"/>
      <c r="M333" s="233" t="s">
        <v>1</v>
      </c>
      <c r="N333" s="234" t="s">
        <v>50</v>
      </c>
      <c r="O333" s="93"/>
      <c r="P333" s="235">
        <f>O333*H333</f>
        <v>0</v>
      </c>
      <c r="Q333" s="235">
        <v>0</v>
      </c>
      <c r="R333" s="235">
        <f>Q333*H333</f>
        <v>0</v>
      </c>
      <c r="S333" s="235">
        <v>0</v>
      </c>
      <c r="T333" s="23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7" t="s">
        <v>270</v>
      </c>
      <c r="AT333" s="237" t="s">
        <v>266</v>
      </c>
      <c r="AU333" s="237" t="s">
        <v>282</v>
      </c>
      <c r="AY333" s="18" t="s">
        <v>264</v>
      </c>
      <c r="BE333" s="238">
        <f>IF(N333="základní",J333,0)</f>
        <v>0</v>
      </c>
      <c r="BF333" s="238">
        <f>IF(N333="snížená",J333,0)</f>
        <v>0</v>
      </c>
      <c r="BG333" s="238">
        <f>IF(N333="zákl. přenesená",J333,0)</f>
        <v>0</v>
      </c>
      <c r="BH333" s="238">
        <f>IF(N333="sníž. přenesená",J333,0)</f>
        <v>0</v>
      </c>
      <c r="BI333" s="238">
        <f>IF(N333="nulová",J333,0)</f>
        <v>0</v>
      </c>
      <c r="BJ333" s="18" t="s">
        <v>93</v>
      </c>
      <c r="BK333" s="238">
        <f>ROUND(I333*H333,2)</f>
        <v>0</v>
      </c>
      <c r="BL333" s="18" t="s">
        <v>270</v>
      </c>
      <c r="BM333" s="237" t="s">
        <v>2047</v>
      </c>
    </row>
    <row r="334" s="2" customFormat="1" ht="24.15" customHeight="1">
      <c r="A334" s="40"/>
      <c r="B334" s="41"/>
      <c r="C334" s="225" t="s">
        <v>740</v>
      </c>
      <c r="D334" s="225" t="s">
        <v>266</v>
      </c>
      <c r="E334" s="226" t="s">
        <v>930</v>
      </c>
      <c r="F334" s="227" t="s">
        <v>931</v>
      </c>
      <c r="G334" s="228" t="s">
        <v>2044</v>
      </c>
      <c r="H334" s="229">
        <v>1</v>
      </c>
      <c r="I334" s="230"/>
      <c r="J334" s="231">
        <f>ROUND(I334*H334,2)</f>
        <v>0</v>
      </c>
      <c r="K334" s="232"/>
      <c r="L334" s="46"/>
      <c r="M334" s="233" t="s">
        <v>1</v>
      </c>
      <c r="N334" s="234" t="s">
        <v>50</v>
      </c>
      <c r="O334" s="93"/>
      <c r="P334" s="235">
        <f>O334*H334</f>
        <v>0</v>
      </c>
      <c r="Q334" s="235">
        <v>0</v>
      </c>
      <c r="R334" s="235">
        <f>Q334*H334</f>
        <v>0</v>
      </c>
      <c r="S334" s="235">
        <v>0</v>
      </c>
      <c r="T334" s="23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7" t="s">
        <v>270</v>
      </c>
      <c r="AT334" s="237" t="s">
        <v>266</v>
      </c>
      <c r="AU334" s="237" t="s">
        <v>282</v>
      </c>
      <c r="AY334" s="18" t="s">
        <v>264</v>
      </c>
      <c r="BE334" s="238">
        <f>IF(N334="základní",J334,0)</f>
        <v>0</v>
      </c>
      <c r="BF334" s="238">
        <f>IF(N334="snížená",J334,0)</f>
        <v>0</v>
      </c>
      <c r="BG334" s="238">
        <f>IF(N334="zákl. přenesená",J334,0)</f>
        <v>0</v>
      </c>
      <c r="BH334" s="238">
        <f>IF(N334="sníž. přenesená",J334,0)</f>
        <v>0</v>
      </c>
      <c r="BI334" s="238">
        <f>IF(N334="nulová",J334,0)</f>
        <v>0</v>
      </c>
      <c r="BJ334" s="18" t="s">
        <v>93</v>
      </c>
      <c r="BK334" s="238">
        <f>ROUND(I334*H334,2)</f>
        <v>0</v>
      </c>
      <c r="BL334" s="18" t="s">
        <v>270</v>
      </c>
      <c r="BM334" s="237" t="s">
        <v>2048</v>
      </c>
    </row>
    <row r="335" s="2" customFormat="1" ht="24.15" customHeight="1">
      <c r="A335" s="40"/>
      <c r="B335" s="41"/>
      <c r="C335" s="225" t="s">
        <v>744</v>
      </c>
      <c r="D335" s="225" t="s">
        <v>266</v>
      </c>
      <c r="E335" s="226" t="s">
        <v>1195</v>
      </c>
      <c r="F335" s="227" t="s">
        <v>2049</v>
      </c>
      <c r="G335" s="228" t="s">
        <v>2044</v>
      </c>
      <c r="H335" s="229">
        <v>1</v>
      </c>
      <c r="I335" s="230"/>
      <c r="J335" s="231">
        <f>ROUND(I335*H335,2)</f>
        <v>0</v>
      </c>
      <c r="K335" s="232"/>
      <c r="L335" s="46"/>
      <c r="M335" s="233" t="s">
        <v>1</v>
      </c>
      <c r="N335" s="234" t="s">
        <v>50</v>
      </c>
      <c r="O335" s="93"/>
      <c r="P335" s="235">
        <f>O335*H335</f>
        <v>0</v>
      </c>
      <c r="Q335" s="235">
        <v>0</v>
      </c>
      <c r="R335" s="235">
        <f>Q335*H335</f>
        <v>0</v>
      </c>
      <c r="S335" s="235">
        <v>0</v>
      </c>
      <c r="T335" s="23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7" t="s">
        <v>270</v>
      </c>
      <c r="AT335" s="237" t="s">
        <v>266</v>
      </c>
      <c r="AU335" s="237" t="s">
        <v>282</v>
      </c>
      <c r="AY335" s="18" t="s">
        <v>264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8" t="s">
        <v>93</v>
      </c>
      <c r="BK335" s="238">
        <f>ROUND(I335*H335,2)</f>
        <v>0</v>
      </c>
      <c r="BL335" s="18" t="s">
        <v>270</v>
      </c>
      <c r="BM335" s="237" t="s">
        <v>2050</v>
      </c>
    </row>
    <row r="336" s="2" customFormat="1" ht="16.5" customHeight="1">
      <c r="A336" s="40"/>
      <c r="B336" s="41"/>
      <c r="C336" s="225" t="s">
        <v>748</v>
      </c>
      <c r="D336" s="225" t="s">
        <v>266</v>
      </c>
      <c r="E336" s="226" t="s">
        <v>1199</v>
      </c>
      <c r="F336" s="227" t="s">
        <v>2051</v>
      </c>
      <c r="G336" s="228" t="s">
        <v>2044</v>
      </c>
      <c r="H336" s="229">
        <v>1</v>
      </c>
      <c r="I336" s="230"/>
      <c r="J336" s="231">
        <f>ROUND(I336*H336,2)</f>
        <v>0</v>
      </c>
      <c r="K336" s="232"/>
      <c r="L336" s="46"/>
      <c r="M336" s="233" t="s">
        <v>1</v>
      </c>
      <c r="N336" s="234" t="s">
        <v>50</v>
      </c>
      <c r="O336" s="93"/>
      <c r="P336" s="235">
        <f>O336*H336</f>
        <v>0</v>
      </c>
      <c r="Q336" s="235">
        <v>0</v>
      </c>
      <c r="R336" s="235">
        <f>Q336*H336</f>
        <v>0</v>
      </c>
      <c r="S336" s="235">
        <v>0</v>
      </c>
      <c r="T336" s="23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7" t="s">
        <v>270</v>
      </c>
      <c r="AT336" s="237" t="s">
        <v>266</v>
      </c>
      <c r="AU336" s="237" t="s">
        <v>282</v>
      </c>
      <c r="AY336" s="18" t="s">
        <v>264</v>
      </c>
      <c r="BE336" s="238">
        <f>IF(N336="základní",J336,0)</f>
        <v>0</v>
      </c>
      <c r="BF336" s="238">
        <f>IF(N336="snížená",J336,0)</f>
        <v>0</v>
      </c>
      <c r="BG336" s="238">
        <f>IF(N336="zákl. přenesená",J336,0)</f>
        <v>0</v>
      </c>
      <c r="BH336" s="238">
        <f>IF(N336="sníž. přenesená",J336,0)</f>
        <v>0</v>
      </c>
      <c r="BI336" s="238">
        <f>IF(N336="nulová",J336,0)</f>
        <v>0</v>
      </c>
      <c r="BJ336" s="18" t="s">
        <v>93</v>
      </c>
      <c r="BK336" s="238">
        <f>ROUND(I336*H336,2)</f>
        <v>0</v>
      </c>
      <c r="BL336" s="18" t="s">
        <v>270</v>
      </c>
      <c r="BM336" s="237" t="s">
        <v>2052</v>
      </c>
    </row>
    <row r="337" s="2" customFormat="1" ht="24.15" customHeight="1">
      <c r="A337" s="40"/>
      <c r="B337" s="41"/>
      <c r="C337" s="225" t="s">
        <v>752</v>
      </c>
      <c r="D337" s="225" t="s">
        <v>266</v>
      </c>
      <c r="E337" s="226" t="s">
        <v>934</v>
      </c>
      <c r="F337" s="227" t="s">
        <v>939</v>
      </c>
      <c r="G337" s="228" t="s">
        <v>2044</v>
      </c>
      <c r="H337" s="229">
        <v>4.109</v>
      </c>
      <c r="I337" s="230"/>
      <c r="J337" s="231">
        <f>ROUND(I337*H337,2)</f>
        <v>0</v>
      </c>
      <c r="K337" s="232"/>
      <c r="L337" s="46"/>
      <c r="M337" s="233" t="s">
        <v>1</v>
      </c>
      <c r="N337" s="234" t="s">
        <v>50</v>
      </c>
      <c r="O337" s="93"/>
      <c r="P337" s="235">
        <f>O337*H337</f>
        <v>0</v>
      </c>
      <c r="Q337" s="235">
        <v>0</v>
      </c>
      <c r="R337" s="235">
        <f>Q337*H337</f>
        <v>0</v>
      </c>
      <c r="S337" s="235">
        <v>0</v>
      </c>
      <c r="T337" s="23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7" t="s">
        <v>270</v>
      </c>
      <c r="AT337" s="237" t="s">
        <v>266</v>
      </c>
      <c r="AU337" s="237" t="s">
        <v>282</v>
      </c>
      <c r="AY337" s="18" t="s">
        <v>264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8" t="s">
        <v>93</v>
      </c>
      <c r="BK337" s="238">
        <f>ROUND(I337*H337,2)</f>
        <v>0</v>
      </c>
      <c r="BL337" s="18" t="s">
        <v>270</v>
      </c>
      <c r="BM337" s="237" t="s">
        <v>2053</v>
      </c>
    </row>
    <row r="338" s="13" customFormat="1">
      <c r="A338" s="13"/>
      <c r="B338" s="239"/>
      <c r="C338" s="240"/>
      <c r="D338" s="241" t="s">
        <v>272</v>
      </c>
      <c r="E338" s="242" t="s">
        <v>1</v>
      </c>
      <c r="F338" s="243" t="s">
        <v>2054</v>
      </c>
      <c r="G338" s="240"/>
      <c r="H338" s="244">
        <v>4.109</v>
      </c>
      <c r="I338" s="245"/>
      <c r="J338" s="240"/>
      <c r="K338" s="240"/>
      <c r="L338" s="246"/>
      <c r="M338" s="247"/>
      <c r="N338" s="248"/>
      <c r="O338" s="248"/>
      <c r="P338" s="248"/>
      <c r="Q338" s="248"/>
      <c r="R338" s="248"/>
      <c r="S338" s="248"/>
      <c r="T338" s="24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0" t="s">
        <v>272</v>
      </c>
      <c r="AU338" s="250" t="s">
        <v>282</v>
      </c>
      <c r="AV338" s="13" t="s">
        <v>96</v>
      </c>
      <c r="AW338" s="13" t="s">
        <v>42</v>
      </c>
      <c r="AX338" s="13" t="s">
        <v>93</v>
      </c>
      <c r="AY338" s="250" t="s">
        <v>264</v>
      </c>
    </row>
    <row r="339" s="2" customFormat="1" ht="24.15" customHeight="1">
      <c r="A339" s="40"/>
      <c r="B339" s="41"/>
      <c r="C339" s="225" t="s">
        <v>756</v>
      </c>
      <c r="D339" s="225" t="s">
        <v>266</v>
      </c>
      <c r="E339" s="226" t="s">
        <v>938</v>
      </c>
      <c r="F339" s="227" t="s">
        <v>2055</v>
      </c>
      <c r="G339" s="228" t="s">
        <v>2044</v>
      </c>
      <c r="H339" s="229">
        <v>1</v>
      </c>
      <c r="I339" s="230"/>
      <c r="J339" s="231">
        <f>ROUND(I339*H339,2)</f>
        <v>0</v>
      </c>
      <c r="K339" s="232"/>
      <c r="L339" s="46"/>
      <c r="M339" s="233" t="s">
        <v>1</v>
      </c>
      <c r="N339" s="234" t="s">
        <v>50</v>
      </c>
      <c r="O339" s="93"/>
      <c r="P339" s="235">
        <f>O339*H339</f>
        <v>0</v>
      </c>
      <c r="Q339" s="235">
        <v>0</v>
      </c>
      <c r="R339" s="235">
        <f>Q339*H339</f>
        <v>0</v>
      </c>
      <c r="S339" s="235">
        <v>0</v>
      </c>
      <c r="T339" s="23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7" t="s">
        <v>270</v>
      </c>
      <c r="AT339" s="237" t="s">
        <v>266</v>
      </c>
      <c r="AU339" s="237" t="s">
        <v>282</v>
      </c>
      <c r="AY339" s="18" t="s">
        <v>264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8" t="s">
        <v>93</v>
      </c>
      <c r="BK339" s="238">
        <f>ROUND(I339*H339,2)</f>
        <v>0</v>
      </c>
      <c r="BL339" s="18" t="s">
        <v>270</v>
      </c>
      <c r="BM339" s="237" t="s">
        <v>2056</v>
      </c>
    </row>
    <row r="340" s="12" customFormat="1" ht="22.8" customHeight="1">
      <c r="A340" s="12"/>
      <c r="B340" s="209"/>
      <c r="C340" s="210"/>
      <c r="D340" s="211" t="s">
        <v>84</v>
      </c>
      <c r="E340" s="223" t="s">
        <v>951</v>
      </c>
      <c r="F340" s="223" t="s">
        <v>952</v>
      </c>
      <c r="G340" s="210"/>
      <c r="H340" s="210"/>
      <c r="I340" s="213"/>
      <c r="J340" s="224">
        <f>BK340</f>
        <v>0</v>
      </c>
      <c r="K340" s="210"/>
      <c r="L340" s="215"/>
      <c r="M340" s="216"/>
      <c r="N340" s="217"/>
      <c r="O340" s="217"/>
      <c r="P340" s="218">
        <f>SUM(P341:P362)</f>
        <v>0</v>
      </c>
      <c r="Q340" s="217"/>
      <c r="R340" s="218">
        <f>SUM(R341:R362)</f>
        <v>0</v>
      </c>
      <c r="S340" s="217"/>
      <c r="T340" s="219">
        <f>SUM(T341:T362)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0" t="s">
        <v>93</v>
      </c>
      <c r="AT340" s="221" t="s">
        <v>84</v>
      </c>
      <c r="AU340" s="221" t="s">
        <v>93</v>
      </c>
      <c r="AY340" s="220" t="s">
        <v>264</v>
      </c>
      <c r="BK340" s="222">
        <f>SUM(BK341:BK362)</f>
        <v>0</v>
      </c>
    </row>
    <row r="341" s="2" customFormat="1" ht="21.75" customHeight="1">
      <c r="A341" s="40"/>
      <c r="B341" s="41"/>
      <c r="C341" s="225" t="s">
        <v>760</v>
      </c>
      <c r="D341" s="225" t="s">
        <v>266</v>
      </c>
      <c r="E341" s="226" t="s">
        <v>954</v>
      </c>
      <c r="F341" s="227" t="s">
        <v>955</v>
      </c>
      <c r="G341" s="228" t="s">
        <v>426</v>
      </c>
      <c r="H341" s="229">
        <v>106.736</v>
      </c>
      <c r="I341" s="230"/>
      <c r="J341" s="231">
        <f>ROUND(I341*H341,2)</f>
        <v>0</v>
      </c>
      <c r="K341" s="232"/>
      <c r="L341" s="46"/>
      <c r="M341" s="233" t="s">
        <v>1</v>
      </c>
      <c r="N341" s="234" t="s">
        <v>50</v>
      </c>
      <c r="O341" s="93"/>
      <c r="P341" s="235">
        <f>O341*H341</f>
        <v>0</v>
      </c>
      <c r="Q341" s="235">
        <v>0</v>
      </c>
      <c r="R341" s="235">
        <f>Q341*H341</f>
        <v>0</v>
      </c>
      <c r="S341" s="235">
        <v>0</v>
      </c>
      <c r="T341" s="23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7" t="s">
        <v>270</v>
      </c>
      <c r="AT341" s="237" t="s">
        <v>266</v>
      </c>
      <c r="AU341" s="237" t="s">
        <v>96</v>
      </c>
      <c r="AY341" s="18" t="s">
        <v>264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8" t="s">
        <v>93</v>
      </c>
      <c r="BK341" s="238">
        <f>ROUND(I341*H341,2)</f>
        <v>0</v>
      </c>
      <c r="BL341" s="18" t="s">
        <v>270</v>
      </c>
      <c r="BM341" s="237" t="s">
        <v>2057</v>
      </c>
    </row>
    <row r="342" s="13" customFormat="1">
      <c r="A342" s="13"/>
      <c r="B342" s="239"/>
      <c r="C342" s="240"/>
      <c r="D342" s="241" t="s">
        <v>272</v>
      </c>
      <c r="E342" s="242" t="s">
        <v>1808</v>
      </c>
      <c r="F342" s="243" t="s">
        <v>2058</v>
      </c>
      <c r="G342" s="240"/>
      <c r="H342" s="244">
        <v>106.736</v>
      </c>
      <c r="I342" s="245"/>
      <c r="J342" s="240"/>
      <c r="K342" s="240"/>
      <c r="L342" s="246"/>
      <c r="M342" s="247"/>
      <c r="N342" s="248"/>
      <c r="O342" s="248"/>
      <c r="P342" s="248"/>
      <c r="Q342" s="248"/>
      <c r="R342" s="248"/>
      <c r="S342" s="248"/>
      <c r="T342" s="24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0" t="s">
        <v>272</v>
      </c>
      <c r="AU342" s="250" t="s">
        <v>96</v>
      </c>
      <c r="AV342" s="13" t="s">
        <v>96</v>
      </c>
      <c r="AW342" s="13" t="s">
        <v>42</v>
      </c>
      <c r="AX342" s="13" t="s">
        <v>93</v>
      </c>
      <c r="AY342" s="250" t="s">
        <v>264</v>
      </c>
    </row>
    <row r="343" s="2" customFormat="1" ht="24.15" customHeight="1">
      <c r="A343" s="40"/>
      <c r="B343" s="41"/>
      <c r="C343" s="225" t="s">
        <v>764</v>
      </c>
      <c r="D343" s="225" t="s">
        <v>266</v>
      </c>
      <c r="E343" s="226" t="s">
        <v>959</v>
      </c>
      <c r="F343" s="227" t="s">
        <v>960</v>
      </c>
      <c r="G343" s="228" t="s">
        <v>426</v>
      </c>
      <c r="H343" s="229">
        <v>1387.568</v>
      </c>
      <c r="I343" s="230"/>
      <c r="J343" s="231">
        <f>ROUND(I343*H343,2)</f>
        <v>0</v>
      </c>
      <c r="K343" s="232"/>
      <c r="L343" s="46"/>
      <c r="M343" s="233" t="s">
        <v>1</v>
      </c>
      <c r="N343" s="234" t="s">
        <v>50</v>
      </c>
      <c r="O343" s="93"/>
      <c r="P343" s="235">
        <f>O343*H343</f>
        <v>0</v>
      </c>
      <c r="Q343" s="235">
        <v>0</v>
      </c>
      <c r="R343" s="235">
        <f>Q343*H343</f>
        <v>0</v>
      </c>
      <c r="S343" s="235">
        <v>0</v>
      </c>
      <c r="T343" s="23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7" t="s">
        <v>270</v>
      </c>
      <c r="AT343" s="237" t="s">
        <v>266</v>
      </c>
      <c r="AU343" s="237" t="s">
        <v>96</v>
      </c>
      <c r="AY343" s="18" t="s">
        <v>264</v>
      </c>
      <c r="BE343" s="238">
        <f>IF(N343="základní",J343,0)</f>
        <v>0</v>
      </c>
      <c r="BF343" s="238">
        <f>IF(N343="snížená",J343,0)</f>
        <v>0</v>
      </c>
      <c r="BG343" s="238">
        <f>IF(N343="zákl. přenesená",J343,0)</f>
        <v>0</v>
      </c>
      <c r="BH343" s="238">
        <f>IF(N343="sníž. přenesená",J343,0)</f>
        <v>0</v>
      </c>
      <c r="BI343" s="238">
        <f>IF(N343="nulová",J343,0)</f>
        <v>0</v>
      </c>
      <c r="BJ343" s="18" t="s">
        <v>93</v>
      </c>
      <c r="BK343" s="238">
        <f>ROUND(I343*H343,2)</f>
        <v>0</v>
      </c>
      <c r="BL343" s="18" t="s">
        <v>270</v>
      </c>
      <c r="BM343" s="237" t="s">
        <v>2059</v>
      </c>
    </row>
    <row r="344" s="16" customFormat="1">
      <c r="A344" s="16"/>
      <c r="B344" s="273"/>
      <c r="C344" s="274"/>
      <c r="D344" s="241" t="s">
        <v>272</v>
      </c>
      <c r="E344" s="275" t="s">
        <v>1</v>
      </c>
      <c r="F344" s="276" t="s">
        <v>391</v>
      </c>
      <c r="G344" s="274"/>
      <c r="H344" s="275" t="s">
        <v>1</v>
      </c>
      <c r="I344" s="277"/>
      <c r="J344" s="274"/>
      <c r="K344" s="274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272</v>
      </c>
      <c r="AU344" s="282" t="s">
        <v>96</v>
      </c>
      <c r="AV344" s="16" t="s">
        <v>93</v>
      </c>
      <c r="AW344" s="16" t="s">
        <v>42</v>
      </c>
      <c r="AX344" s="16" t="s">
        <v>85</v>
      </c>
      <c r="AY344" s="282" t="s">
        <v>264</v>
      </c>
    </row>
    <row r="345" s="13" customFormat="1">
      <c r="A345" s="13"/>
      <c r="B345" s="239"/>
      <c r="C345" s="240"/>
      <c r="D345" s="241" t="s">
        <v>272</v>
      </c>
      <c r="E345" s="242" t="s">
        <v>1</v>
      </c>
      <c r="F345" s="243" t="s">
        <v>2060</v>
      </c>
      <c r="G345" s="240"/>
      <c r="H345" s="244">
        <v>1387.568</v>
      </c>
      <c r="I345" s="245"/>
      <c r="J345" s="240"/>
      <c r="K345" s="240"/>
      <c r="L345" s="246"/>
      <c r="M345" s="247"/>
      <c r="N345" s="248"/>
      <c r="O345" s="248"/>
      <c r="P345" s="248"/>
      <c r="Q345" s="248"/>
      <c r="R345" s="248"/>
      <c r="S345" s="248"/>
      <c r="T345" s="24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0" t="s">
        <v>272</v>
      </c>
      <c r="AU345" s="250" t="s">
        <v>96</v>
      </c>
      <c r="AV345" s="13" t="s">
        <v>96</v>
      </c>
      <c r="AW345" s="13" t="s">
        <v>42</v>
      </c>
      <c r="AX345" s="13" t="s">
        <v>93</v>
      </c>
      <c r="AY345" s="250" t="s">
        <v>264</v>
      </c>
    </row>
    <row r="346" s="2" customFormat="1" ht="21.75" customHeight="1">
      <c r="A346" s="40"/>
      <c r="B346" s="41"/>
      <c r="C346" s="225" t="s">
        <v>768</v>
      </c>
      <c r="D346" s="225" t="s">
        <v>266</v>
      </c>
      <c r="E346" s="226" t="s">
        <v>2061</v>
      </c>
      <c r="F346" s="227" t="s">
        <v>2062</v>
      </c>
      <c r="G346" s="228" t="s">
        <v>426</v>
      </c>
      <c r="H346" s="229">
        <v>206.06100000000001</v>
      </c>
      <c r="I346" s="230"/>
      <c r="J346" s="231">
        <f>ROUND(I346*H346,2)</f>
        <v>0</v>
      </c>
      <c r="K346" s="232"/>
      <c r="L346" s="46"/>
      <c r="M346" s="233" t="s">
        <v>1</v>
      </c>
      <c r="N346" s="234" t="s">
        <v>50</v>
      </c>
      <c r="O346" s="93"/>
      <c r="P346" s="235">
        <f>O346*H346</f>
        <v>0</v>
      </c>
      <c r="Q346" s="235">
        <v>0</v>
      </c>
      <c r="R346" s="235">
        <f>Q346*H346</f>
        <v>0</v>
      </c>
      <c r="S346" s="235">
        <v>0</v>
      </c>
      <c r="T346" s="23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7" t="s">
        <v>270</v>
      </c>
      <c r="AT346" s="237" t="s">
        <v>266</v>
      </c>
      <c r="AU346" s="237" t="s">
        <v>96</v>
      </c>
      <c r="AY346" s="18" t="s">
        <v>264</v>
      </c>
      <c r="BE346" s="238">
        <f>IF(N346="základní",J346,0)</f>
        <v>0</v>
      </c>
      <c r="BF346" s="238">
        <f>IF(N346="snížená",J346,0)</f>
        <v>0</v>
      </c>
      <c r="BG346" s="238">
        <f>IF(N346="zákl. přenesená",J346,0)</f>
        <v>0</v>
      </c>
      <c r="BH346" s="238">
        <f>IF(N346="sníž. přenesená",J346,0)</f>
        <v>0</v>
      </c>
      <c r="BI346" s="238">
        <f>IF(N346="nulová",J346,0)</f>
        <v>0</v>
      </c>
      <c r="BJ346" s="18" t="s">
        <v>93</v>
      </c>
      <c r="BK346" s="238">
        <f>ROUND(I346*H346,2)</f>
        <v>0</v>
      </c>
      <c r="BL346" s="18" t="s">
        <v>270</v>
      </c>
      <c r="BM346" s="237" t="s">
        <v>2063</v>
      </c>
    </row>
    <row r="347" s="13" customFormat="1">
      <c r="A347" s="13"/>
      <c r="B347" s="239"/>
      <c r="C347" s="240"/>
      <c r="D347" s="241" t="s">
        <v>272</v>
      </c>
      <c r="E347" s="242" t="s">
        <v>1795</v>
      </c>
      <c r="F347" s="243" t="s">
        <v>2064</v>
      </c>
      <c r="G347" s="240"/>
      <c r="H347" s="244">
        <v>206.06100000000001</v>
      </c>
      <c r="I347" s="245"/>
      <c r="J347" s="240"/>
      <c r="K347" s="240"/>
      <c r="L347" s="246"/>
      <c r="M347" s="247"/>
      <c r="N347" s="248"/>
      <c r="O347" s="248"/>
      <c r="P347" s="248"/>
      <c r="Q347" s="248"/>
      <c r="R347" s="248"/>
      <c r="S347" s="248"/>
      <c r="T347" s="24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0" t="s">
        <v>272</v>
      </c>
      <c r="AU347" s="250" t="s">
        <v>96</v>
      </c>
      <c r="AV347" s="13" t="s">
        <v>96</v>
      </c>
      <c r="AW347" s="13" t="s">
        <v>42</v>
      </c>
      <c r="AX347" s="13" t="s">
        <v>93</v>
      </c>
      <c r="AY347" s="250" t="s">
        <v>264</v>
      </c>
    </row>
    <row r="348" s="2" customFormat="1" ht="24.15" customHeight="1">
      <c r="A348" s="40"/>
      <c r="B348" s="41"/>
      <c r="C348" s="225" t="s">
        <v>772</v>
      </c>
      <c r="D348" s="225" t="s">
        <v>266</v>
      </c>
      <c r="E348" s="226" t="s">
        <v>2065</v>
      </c>
      <c r="F348" s="227" t="s">
        <v>2066</v>
      </c>
      <c r="G348" s="228" t="s">
        <v>426</v>
      </c>
      <c r="H348" s="229">
        <v>2678.7930000000001</v>
      </c>
      <c r="I348" s="230"/>
      <c r="J348" s="231">
        <f>ROUND(I348*H348,2)</f>
        <v>0</v>
      </c>
      <c r="K348" s="232"/>
      <c r="L348" s="46"/>
      <c r="M348" s="233" t="s">
        <v>1</v>
      </c>
      <c r="N348" s="234" t="s">
        <v>50</v>
      </c>
      <c r="O348" s="93"/>
      <c r="P348" s="235">
        <f>O348*H348</f>
        <v>0</v>
      </c>
      <c r="Q348" s="235">
        <v>0</v>
      </c>
      <c r="R348" s="235">
        <f>Q348*H348</f>
        <v>0</v>
      </c>
      <c r="S348" s="235">
        <v>0</v>
      </c>
      <c r="T348" s="23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7" t="s">
        <v>270</v>
      </c>
      <c r="AT348" s="237" t="s">
        <v>266</v>
      </c>
      <c r="AU348" s="237" t="s">
        <v>96</v>
      </c>
      <c r="AY348" s="18" t="s">
        <v>264</v>
      </c>
      <c r="BE348" s="238">
        <f>IF(N348="základní",J348,0)</f>
        <v>0</v>
      </c>
      <c r="BF348" s="238">
        <f>IF(N348="snížená",J348,0)</f>
        <v>0</v>
      </c>
      <c r="BG348" s="238">
        <f>IF(N348="zákl. přenesená",J348,0)</f>
        <v>0</v>
      </c>
      <c r="BH348" s="238">
        <f>IF(N348="sníž. přenesená",J348,0)</f>
        <v>0</v>
      </c>
      <c r="BI348" s="238">
        <f>IF(N348="nulová",J348,0)</f>
        <v>0</v>
      </c>
      <c r="BJ348" s="18" t="s">
        <v>93</v>
      </c>
      <c r="BK348" s="238">
        <f>ROUND(I348*H348,2)</f>
        <v>0</v>
      </c>
      <c r="BL348" s="18" t="s">
        <v>270</v>
      </c>
      <c r="BM348" s="237" t="s">
        <v>2067</v>
      </c>
    </row>
    <row r="349" s="16" customFormat="1">
      <c r="A349" s="16"/>
      <c r="B349" s="273"/>
      <c r="C349" s="274"/>
      <c r="D349" s="241" t="s">
        <v>272</v>
      </c>
      <c r="E349" s="275" t="s">
        <v>1</v>
      </c>
      <c r="F349" s="276" t="s">
        <v>391</v>
      </c>
      <c r="G349" s="274"/>
      <c r="H349" s="275" t="s">
        <v>1</v>
      </c>
      <c r="I349" s="277"/>
      <c r="J349" s="274"/>
      <c r="K349" s="274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272</v>
      </c>
      <c r="AU349" s="282" t="s">
        <v>96</v>
      </c>
      <c r="AV349" s="16" t="s">
        <v>93</v>
      </c>
      <c r="AW349" s="16" t="s">
        <v>42</v>
      </c>
      <c r="AX349" s="16" t="s">
        <v>85</v>
      </c>
      <c r="AY349" s="282" t="s">
        <v>264</v>
      </c>
    </row>
    <row r="350" s="13" customFormat="1">
      <c r="A350" s="13"/>
      <c r="B350" s="239"/>
      <c r="C350" s="240"/>
      <c r="D350" s="241" t="s">
        <v>272</v>
      </c>
      <c r="E350" s="242" t="s">
        <v>1</v>
      </c>
      <c r="F350" s="243" t="s">
        <v>2068</v>
      </c>
      <c r="G350" s="240"/>
      <c r="H350" s="244">
        <v>2678.7930000000001</v>
      </c>
      <c r="I350" s="245"/>
      <c r="J350" s="240"/>
      <c r="K350" s="240"/>
      <c r="L350" s="246"/>
      <c r="M350" s="247"/>
      <c r="N350" s="248"/>
      <c r="O350" s="248"/>
      <c r="P350" s="248"/>
      <c r="Q350" s="248"/>
      <c r="R350" s="248"/>
      <c r="S350" s="248"/>
      <c r="T350" s="24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0" t="s">
        <v>272</v>
      </c>
      <c r="AU350" s="250" t="s">
        <v>96</v>
      </c>
      <c r="AV350" s="13" t="s">
        <v>96</v>
      </c>
      <c r="AW350" s="13" t="s">
        <v>42</v>
      </c>
      <c r="AX350" s="13" t="s">
        <v>93</v>
      </c>
      <c r="AY350" s="250" t="s">
        <v>264</v>
      </c>
    </row>
    <row r="351" s="2" customFormat="1" ht="16.5" customHeight="1">
      <c r="A351" s="40"/>
      <c r="B351" s="41"/>
      <c r="C351" s="225" t="s">
        <v>776</v>
      </c>
      <c r="D351" s="225" t="s">
        <v>266</v>
      </c>
      <c r="E351" s="226" t="s">
        <v>2069</v>
      </c>
      <c r="F351" s="227" t="s">
        <v>2070</v>
      </c>
      <c r="G351" s="228" t="s">
        <v>426</v>
      </c>
      <c r="H351" s="229">
        <v>0.29999999999999999</v>
      </c>
      <c r="I351" s="230"/>
      <c r="J351" s="231">
        <f>ROUND(I351*H351,2)</f>
        <v>0</v>
      </c>
      <c r="K351" s="232"/>
      <c r="L351" s="46"/>
      <c r="M351" s="233" t="s">
        <v>1</v>
      </c>
      <c r="N351" s="234" t="s">
        <v>50</v>
      </c>
      <c r="O351" s="93"/>
      <c r="P351" s="235">
        <f>O351*H351</f>
        <v>0</v>
      </c>
      <c r="Q351" s="235">
        <v>0</v>
      </c>
      <c r="R351" s="235">
        <f>Q351*H351</f>
        <v>0</v>
      </c>
      <c r="S351" s="235">
        <v>0</v>
      </c>
      <c r="T351" s="23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7" t="s">
        <v>270</v>
      </c>
      <c r="AT351" s="237" t="s">
        <v>266</v>
      </c>
      <c r="AU351" s="237" t="s">
        <v>96</v>
      </c>
      <c r="AY351" s="18" t="s">
        <v>264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8" t="s">
        <v>93</v>
      </c>
      <c r="BK351" s="238">
        <f>ROUND(I351*H351,2)</f>
        <v>0</v>
      </c>
      <c r="BL351" s="18" t="s">
        <v>270</v>
      </c>
      <c r="BM351" s="237" t="s">
        <v>2071</v>
      </c>
    </row>
    <row r="352" s="13" customFormat="1">
      <c r="A352" s="13"/>
      <c r="B352" s="239"/>
      <c r="C352" s="240"/>
      <c r="D352" s="241" t="s">
        <v>272</v>
      </c>
      <c r="E352" s="242" t="s">
        <v>1</v>
      </c>
      <c r="F352" s="243" t="s">
        <v>1791</v>
      </c>
      <c r="G352" s="240"/>
      <c r="H352" s="244">
        <v>0.29999999999999999</v>
      </c>
      <c r="I352" s="245"/>
      <c r="J352" s="240"/>
      <c r="K352" s="240"/>
      <c r="L352" s="246"/>
      <c r="M352" s="247"/>
      <c r="N352" s="248"/>
      <c r="O352" s="248"/>
      <c r="P352" s="248"/>
      <c r="Q352" s="248"/>
      <c r="R352" s="248"/>
      <c r="S352" s="248"/>
      <c r="T352" s="24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0" t="s">
        <v>272</v>
      </c>
      <c r="AU352" s="250" t="s">
        <v>96</v>
      </c>
      <c r="AV352" s="13" t="s">
        <v>96</v>
      </c>
      <c r="AW352" s="13" t="s">
        <v>42</v>
      </c>
      <c r="AX352" s="13" t="s">
        <v>93</v>
      </c>
      <c r="AY352" s="250" t="s">
        <v>264</v>
      </c>
    </row>
    <row r="353" s="2" customFormat="1" ht="24.15" customHeight="1">
      <c r="A353" s="40"/>
      <c r="B353" s="41"/>
      <c r="C353" s="225" t="s">
        <v>780</v>
      </c>
      <c r="D353" s="225" t="s">
        <v>266</v>
      </c>
      <c r="E353" s="226" t="s">
        <v>2072</v>
      </c>
      <c r="F353" s="227" t="s">
        <v>2073</v>
      </c>
      <c r="G353" s="228" t="s">
        <v>426</v>
      </c>
      <c r="H353" s="229">
        <v>0.29999999999999999</v>
      </c>
      <c r="I353" s="230"/>
      <c r="J353" s="231">
        <f>ROUND(I353*H353,2)</f>
        <v>0</v>
      </c>
      <c r="K353" s="232"/>
      <c r="L353" s="46"/>
      <c r="M353" s="233" t="s">
        <v>1</v>
      </c>
      <c r="N353" s="234" t="s">
        <v>50</v>
      </c>
      <c r="O353" s="93"/>
      <c r="P353" s="235">
        <f>O353*H353</f>
        <v>0</v>
      </c>
      <c r="Q353" s="235">
        <v>0</v>
      </c>
      <c r="R353" s="235">
        <f>Q353*H353</f>
        <v>0</v>
      </c>
      <c r="S353" s="235">
        <v>0</v>
      </c>
      <c r="T353" s="23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7" t="s">
        <v>270</v>
      </c>
      <c r="AT353" s="237" t="s">
        <v>266</v>
      </c>
      <c r="AU353" s="237" t="s">
        <v>96</v>
      </c>
      <c r="AY353" s="18" t="s">
        <v>264</v>
      </c>
      <c r="BE353" s="238">
        <f>IF(N353="základní",J353,0)</f>
        <v>0</v>
      </c>
      <c r="BF353" s="238">
        <f>IF(N353="snížená",J353,0)</f>
        <v>0</v>
      </c>
      <c r="BG353" s="238">
        <f>IF(N353="zákl. přenesená",J353,0)</f>
        <v>0</v>
      </c>
      <c r="BH353" s="238">
        <f>IF(N353="sníž. přenesená",J353,0)</f>
        <v>0</v>
      </c>
      <c r="BI353" s="238">
        <f>IF(N353="nulová",J353,0)</f>
        <v>0</v>
      </c>
      <c r="BJ353" s="18" t="s">
        <v>93</v>
      </c>
      <c r="BK353" s="238">
        <f>ROUND(I353*H353,2)</f>
        <v>0</v>
      </c>
      <c r="BL353" s="18" t="s">
        <v>270</v>
      </c>
      <c r="BM353" s="237" t="s">
        <v>2074</v>
      </c>
    </row>
    <row r="354" s="13" customFormat="1">
      <c r="A354" s="13"/>
      <c r="B354" s="239"/>
      <c r="C354" s="240"/>
      <c r="D354" s="241" t="s">
        <v>272</v>
      </c>
      <c r="E354" s="242" t="s">
        <v>1</v>
      </c>
      <c r="F354" s="243" t="s">
        <v>2075</v>
      </c>
      <c r="G354" s="240"/>
      <c r="H354" s="244">
        <v>0.29999999999999999</v>
      </c>
      <c r="I354" s="245"/>
      <c r="J354" s="240"/>
      <c r="K354" s="240"/>
      <c r="L354" s="246"/>
      <c r="M354" s="247"/>
      <c r="N354" s="248"/>
      <c r="O354" s="248"/>
      <c r="P354" s="248"/>
      <c r="Q354" s="248"/>
      <c r="R354" s="248"/>
      <c r="S354" s="248"/>
      <c r="T354" s="24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0" t="s">
        <v>272</v>
      </c>
      <c r="AU354" s="250" t="s">
        <v>96</v>
      </c>
      <c r="AV354" s="13" t="s">
        <v>96</v>
      </c>
      <c r="AW354" s="13" t="s">
        <v>42</v>
      </c>
      <c r="AX354" s="13" t="s">
        <v>93</v>
      </c>
      <c r="AY354" s="250" t="s">
        <v>264</v>
      </c>
    </row>
    <row r="355" s="2" customFormat="1" ht="24.15" customHeight="1">
      <c r="A355" s="40"/>
      <c r="B355" s="41"/>
      <c r="C355" s="225" t="s">
        <v>784</v>
      </c>
      <c r="D355" s="225" t="s">
        <v>266</v>
      </c>
      <c r="E355" s="226" t="s">
        <v>1210</v>
      </c>
      <c r="F355" s="227" t="s">
        <v>1211</v>
      </c>
      <c r="G355" s="228" t="s">
        <v>426</v>
      </c>
      <c r="H355" s="229">
        <v>62.688000000000002</v>
      </c>
      <c r="I355" s="230"/>
      <c r="J355" s="231">
        <f>ROUND(I355*H355,2)</f>
        <v>0</v>
      </c>
      <c r="K355" s="232"/>
      <c r="L355" s="46"/>
      <c r="M355" s="233" t="s">
        <v>1</v>
      </c>
      <c r="N355" s="234" t="s">
        <v>50</v>
      </c>
      <c r="O355" s="93"/>
      <c r="P355" s="235">
        <f>O355*H355</f>
        <v>0</v>
      </c>
      <c r="Q355" s="235">
        <v>0</v>
      </c>
      <c r="R355" s="235">
        <f>Q355*H355</f>
        <v>0</v>
      </c>
      <c r="S355" s="235">
        <v>0</v>
      </c>
      <c r="T355" s="23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7" t="s">
        <v>270</v>
      </c>
      <c r="AT355" s="237" t="s">
        <v>266</v>
      </c>
      <c r="AU355" s="237" t="s">
        <v>96</v>
      </c>
      <c r="AY355" s="18" t="s">
        <v>264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8" t="s">
        <v>93</v>
      </c>
      <c r="BK355" s="238">
        <f>ROUND(I355*H355,2)</f>
        <v>0</v>
      </c>
      <c r="BL355" s="18" t="s">
        <v>270</v>
      </c>
      <c r="BM355" s="237" t="s">
        <v>2076</v>
      </c>
    </row>
    <row r="356" s="13" customFormat="1">
      <c r="A356" s="13"/>
      <c r="B356" s="239"/>
      <c r="C356" s="240"/>
      <c r="D356" s="241" t="s">
        <v>272</v>
      </c>
      <c r="E356" s="242" t="s">
        <v>1</v>
      </c>
      <c r="F356" s="243" t="s">
        <v>1788</v>
      </c>
      <c r="G356" s="240"/>
      <c r="H356" s="244">
        <v>62.688000000000002</v>
      </c>
      <c r="I356" s="245"/>
      <c r="J356" s="240"/>
      <c r="K356" s="240"/>
      <c r="L356" s="246"/>
      <c r="M356" s="247"/>
      <c r="N356" s="248"/>
      <c r="O356" s="248"/>
      <c r="P356" s="248"/>
      <c r="Q356" s="248"/>
      <c r="R356" s="248"/>
      <c r="S356" s="248"/>
      <c r="T356" s="24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0" t="s">
        <v>272</v>
      </c>
      <c r="AU356" s="250" t="s">
        <v>96</v>
      </c>
      <c r="AV356" s="13" t="s">
        <v>96</v>
      </c>
      <c r="AW356" s="13" t="s">
        <v>42</v>
      </c>
      <c r="AX356" s="13" t="s">
        <v>93</v>
      </c>
      <c r="AY356" s="250" t="s">
        <v>264</v>
      </c>
    </row>
    <row r="357" s="2" customFormat="1" ht="24.15" customHeight="1">
      <c r="A357" s="40"/>
      <c r="B357" s="41"/>
      <c r="C357" s="225" t="s">
        <v>788</v>
      </c>
      <c r="D357" s="225" t="s">
        <v>266</v>
      </c>
      <c r="E357" s="226" t="s">
        <v>2077</v>
      </c>
      <c r="F357" s="227" t="s">
        <v>2078</v>
      </c>
      <c r="G357" s="228" t="s">
        <v>426</v>
      </c>
      <c r="H357" s="229">
        <v>0.29999999999999999</v>
      </c>
      <c r="I357" s="230"/>
      <c r="J357" s="231">
        <f>ROUND(I357*H357,2)</f>
        <v>0</v>
      </c>
      <c r="K357" s="232"/>
      <c r="L357" s="46"/>
      <c r="M357" s="233" t="s">
        <v>1</v>
      </c>
      <c r="N357" s="234" t="s">
        <v>50</v>
      </c>
      <c r="O357" s="93"/>
      <c r="P357" s="235">
        <f>O357*H357</f>
        <v>0</v>
      </c>
      <c r="Q357" s="235">
        <v>0</v>
      </c>
      <c r="R357" s="235">
        <f>Q357*H357</f>
        <v>0</v>
      </c>
      <c r="S357" s="235">
        <v>0</v>
      </c>
      <c r="T357" s="23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7" t="s">
        <v>270</v>
      </c>
      <c r="AT357" s="237" t="s">
        <v>266</v>
      </c>
      <c r="AU357" s="237" t="s">
        <v>96</v>
      </c>
      <c r="AY357" s="18" t="s">
        <v>264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8" t="s">
        <v>93</v>
      </c>
      <c r="BK357" s="238">
        <f>ROUND(I357*H357,2)</f>
        <v>0</v>
      </c>
      <c r="BL357" s="18" t="s">
        <v>270</v>
      </c>
      <c r="BM357" s="237" t="s">
        <v>2079</v>
      </c>
    </row>
    <row r="358" s="13" customFormat="1">
      <c r="A358" s="13"/>
      <c r="B358" s="239"/>
      <c r="C358" s="240"/>
      <c r="D358" s="241" t="s">
        <v>272</v>
      </c>
      <c r="E358" s="242" t="s">
        <v>1791</v>
      </c>
      <c r="F358" s="243" t="s">
        <v>2080</v>
      </c>
      <c r="G358" s="240"/>
      <c r="H358" s="244">
        <v>0.29999999999999999</v>
      </c>
      <c r="I358" s="245"/>
      <c r="J358" s="240"/>
      <c r="K358" s="240"/>
      <c r="L358" s="246"/>
      <c r="M358" s="247"/>
      <c r="N358" s="248"/>
      <c r="O358" s="248"/>
      <c r="P358" s="248"/>
      <c r="Q358" s="248"/>
      <c r="R358" s="248"/>
      <c r="S358" s="248"/>
      <c r="T358" s="24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0" t="s">
        <v>272</v>
      </c>
      <c r="AU358" s="250" t="s">
        <v>96</v>
      </c>
      <c r="AV358" s="13" t="s">
        <v>96</v>
      </c>
      <c r="AW358" s="13" t="s">
        <v>42</v>
      </c>
      <c r="AX358" s="13" t="s">
        <v>93</v>
      </c>
      <c r="AY358" s="250" t="s">
        <v>264</v>
      </c>
    </row>
    <row r="359" s="2" customFormat="1" ht="33" customHeight="1">
      <c r="A359" s="40"/>
      <c r="B359" s="41"/>
      <c r="C359" s="225" t="s">
        <v>792</v>
      </c>
      <c r="D359" s="225" t="s">
        <v>266</v>
      </c>
      <c r="E359" s="226" t="s">
        <v>2081</v>
      </c>
      <c r="F359" s="227" t="s">
        <v>2082</v>
      </c>
      <c r="G359" s="228" t="s">
        <v>426</v>
      </c>
      <c r="H359" s="229">
        <v>62.688000000000002</v>
      </c>
      <c r="I359" s="230"/>
      <c r="J359" s="231">
        <f>ROUND(I359*H359,2)</f>
        <v>0</v>
      </c>
      <c r="K359" s="232"/>
      <c r="L359" s="46"/>
      <c r="M359" s="233" t="s">
        <v>1</v>
      </c>
      <c r="N359" s="234" t="s">
        <v>50</v>
      </c>
      <c r="O359" s="93"/>
      <c r="P359" s="235">
        <f>O359*H359</f>
        <v>0</v>
      </c>
      <c r="Q359" s="235">
        <v>0</v>
      </c>
      <c r="R359" s="235">
        <f>Q359*H359</f>
        <v>0</v>
      </c>
      <c r="S359" s="235">
        <v>0</v>
      </c>
      <c r="T359" s="23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7" t="s">
        <v>270</v>
      </c>
      <c r="AT359" s="237" t="s">
        <v>266</v>
      </c>
      <c r="AU359" s="237" t="s">
        <v>96</v>
      </c>
      <c r="AY359" s="18" t="s">
        <v>264</v>
      </c>
      <c r="BE359" s="238">
        <f>IF(N359="základní",J359,0)</f>
        <v>0</v>
      </c>
      <c r="BF359" s="238">
        <f>IF(N359="snížená",J359,0)</f>
        <v>0</v>
      </c>
      <c r="BG359" s="238">
        <f>IF(N359="zákl. přenesená",J359,0)</f>
        <v>0</v>
      </c>
      <c r="BH359" s="238">
        <f>IF(N359="sníž. přenesená",J359,0)</f>
        <v>0</v>
      </c>
      <c r="BI359" s="238">
        <f>IF(N359="nulová",J359,0)</f>
        <v>0</v>
      </c>
      <c r="BJ359" s="18" t="s">
        <v>93</v>
      </c>
      <c r="BK359" s="238">
        <f>ROUND(I359*H359,2)</f>
        <v>0</v>
      </c>
      <c r="BL359" s="18" t="s">
        <v>270</v>
      </c>
      <c r="BM359" s="237" t="s">
        <v>2083</v>
      </c>
    </row>
    <row r="360" s="13" customFormat="1">
      <c r="A360" s="13"/>
      <c r="B360" s="239"/>
      <c r="C360" s="240"/>
      <c r="D360" s="241" t="s">
        <v>272</v>
      </c>
      <c r="E360" s="242" t="s">
        <v>1788</v>
      </c>
      <c r="F360" s="243" t="s">
        <v>2084</v>
      </c>
      <c r="G360" s="240"/>
      <c r="H360" s="244">
        <v>62.688000000000002</v>
      </c>
      <c r="I360" s="245"/>
      <c r="J360" s="240"/>
      <c r="K360" s="240"/>
      <c r="L360" s="246"/>
      <c r="M360" s="247"/>
      <c r="N360" s="248"/>
      <c r="O360" s="248"/>
      <c r="P360" s="248"/>
      <c r="Q360" s="248"/>
      <c r="R360" s="248"/>
      <c r="S360" s="248"/>
      <c r="T360" s="24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0" t="s">
        <v>272</v>
      </c>
      <c r="AU360" s="250" t="s">
        <v>96</v>
      </c>
      <c r="AV360" s="13" t="s">
        <v>96</v>
      </c>
      <c r="AW360" s="13" t="s">
        <v>42</v>
      </c>
      <c r="AX360" s="13" t="s">
        <v>93</v>
      </c>
      <c r="AY360" s="250" t="s">
        <v>264</v>
      </c>
    </row>
    <row r="361" s="2" customFormat="1" ht="24.15" customHeight="1">
      <c r="A361" s="40"/>
      <c r="B361" s="41"/>
      <c r="C361" s="225" t="s">
        <v>796</v>
      </c>
      <c r="D361" s="225" t="s">
        <v>266</v>
      </c>
      <c r="E361" s="226" t="s">
        <v>969</v>
      </c>
      <c r="F361" s="227" t="s">
        <v>425</v>
      </c>
      <c r="G361" s="228" t="s">
        <v>426</v>
      </c>
      <c r="H361" s="229">
        <v>106.736</v>
      </c>
      <c r="I361" s="230"/>
      <c r="J361" s="231">
        <f>ROUND(I361*H361,2)</f>
        <v>0</v>
      </c>
      <c r="K361" s="232"/>
      <c r="L361" s="46"/>
      <c r="M361" s="233" t="s">
        <v>1</v>
      </c>
      <c r="N361" s="234" t="s">
        <v>50</v>
      </c>
      <c r="O361" s="93"/>
      <c r="P361" s="235">
        <f>O361*H361</f>
        <v>0</v>
      </c>
      <c r="Q361" s="235">
        <v>0</v>
      </c>
      <c r="R361" s="235">
        <f>Q361*H361</f>
        <v>0</v>
      </c>
      <c r="S361" s="235">
        <v>0</v>
      </c>
      <c r="T361" s="23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7" t="s">
        <v>270</v>
      </c>
      <c r="AT361" s="237" t="s">
        <v>266</v>
      </c>
      <c r="AU361" s="237" t="s">
        <v>96</v>
      </c>
      <c r="AY361" s="18" t="s">
        <v>264</v>
      </c>
      <c r="BE361" s="238">
        <f>IF(N361="základní",J361,0)</f>
        <v>0</v>
      </c>
      <c r="BF361" s="238">
        <f>IF(N361="snížená",J361,0)</f>
        <v>0</v>
      </c>
      <c r="BG361" s="238">
        <f>IF(N361="zákl. přenesená",J361,0)</f>
        <v>0</v>
      </c>
      <c r="BH361" s="238">
        <f>IF(N361="sníž. přenesená",J361,0)</f>
        <v>0</v>
      </c>
      <c r="BI361" s="238">
        <f>IF(N361="nulová",J361,0)</f>
        <v>0</v>
      </c>
      <c r="BJ361" s="18" t="s">
        <v>93</v>
      </c>
      <c r="BK361" s="238">
        <f>ROUND(I361*H361,2)</f>
        <v>0</v>
      </c>
      <c r="BL361" s="18" t="s">
        <v>270</v>
      </c>
      <c r="BM361" s="237" t="s">
        <v>2085</v>
      </c>
    </row>
    <row r="362" s="13" customFormat="1">
      <c r="A362" s="13"/>
      <c r="B362" s="239"/>
      <c r="C362" s="240"/>
      <c r="D362" s="241" t="s">
        <v>272</v>
      </c>
      <c r="E362" s="242" t="s">
        <v>204</v>
      </c>
      <c r="F362" s="243" t="s">
        <v>1215</v>
      </c>
      <c r="G362" s="240"/>
      <c r="H362" s="244">
        <v>106.736</v>
      </c>
      <c r="I362" s="245"/>
      <c r="J362" s="240"/>
      <c r="K362" s="240"/>
      <c r="L362" s="246"/>
      <c r="M362" s="247"/>
      <c r="N362" s="248"/>
      <c r="O362" s="248"/>
      <c r="P362" s="248"/>
      <c r="Q362" s="248"/>
      <c r="R362" s="248"/>
      <c r="S362" s="248"/>
      <c r="T362" s="24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0" t="s">
        <v>272</v>
      </c>
      <c r="AU362" s="250" t="s">
        <v>96</v>
      </c>
      <c r="AV362" s="13" t="s">
        <v>96</v>
      </c>
      <c r="AW362" s="13" t="s">
        <v>42</v>
      </c>
      <c r="AX362" s="13" t="s">
        <v>93</v>
      </c>
      <c r="AY362" s="250" t="s">
        <v>264</v>
      </c>
    </row>
    <row r="363" s="12" customFormat="1" ht="22.8" customHeight="1">
      <c r="A363" s="12"/>
      <c r="B363" s="209"/>
      <c r="C363" s="210"/>
      <c r="D363" s="211" t="s">
        <v>84</v>
      </c>
      <c r="E363" s="223" t="s">
        <v>972</v>
      </c>
      <c r="F363" s="223" t="s">
        <v>973</v>
      </c>
      <c r="G363" s="210"/>
      <c r="H363" s="210"/>
      <c r="I363" s="213"/>
      <c r="J363" s="224">
        <f>BK363</f>
        <v>0</v>
      </c>
      <c r="K363" s="210"/>
      <c r="L363" s="215"/>
      <c r="M363" s="216"/>
      <c r="N363" s="217"/>
      <c r="O363" s="217"/>
      <c r="P363" s="218">
        <f>SUM(P364:P367)</f>
        <v>0</v>
      </c>
      <c r="Q363" s="217"/>
      <c r="R363" s="218">
        <f>SUM(R364:R367)</f>
        <v>0</v>
      </c>
      <c r="S363" s="217"/>
      <c r="T363" s="219">
        <f>SUM(T364:T367)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0" t="s">
        <v>93</v>
      </c>
      <c r="AT363" s="221" t="s">
        <v>84</v>
      </c>
      <c r="AU363" s="221" t="s">
        <v>93</v>
      </c>
      <c r="AY363" s="220" t="s">
        <v>264</v>
      </c>
      <c r="BK363" s="222">
        <f>SUM(BK364:BK367)</f>
        <v>0</v>
      </c>
    </row>
    <row r="364" s="2" customFormat="1" ht="24.15" customHeight="1">
      <c r="A364" s="40"/>
      <c r="B364" s="41"/>
      <c r="C364" s="225" t="s">
        <v>800</v>
      </c>
      <c r="D364" s="225" t="s">
        <v>266</v>
      </c>
      <c r="E364" s="226" t="s">
        <v>2086</v>
      </c>
      <c r="F364" s="227" t="s">
        <v>2087</v>
      </c>
      <c r="G364" s="228" t="s">
        <v>426</v>
      </c>
      <c r="H364" s="229">
        <v>48.423999999999999</v>
      </c>
      <c r="I364" s="230"/>
      <c r="J364" s="231">
        <f>ROUND(I364*H364,2)</f>
        <v>0</v>
      </c>
      <c r="K364" s="232"/>
      <c r="L364" s="46"/>
      <c r="M364" s="233" t="s">
        <v>1</v>
      </c>
      <c r="N364" s="234" t="s">
        <v>50</v>
      </c>
      <c r="O364" s="93"/>
      <c r="P364" s="235">
        <f>O364*H364</f>
        <v>0</v>
      </c>
      <c r="Q364" s="235">
        <v>0</v>
      </c>
      <c r="R364" s="235">
        <f>Q364*H364</f>
        <v>0</v>
      </c>
      <c r="S364" s="235">
        <v>0</v>
      </c>
      <c r="T364" s="23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7" t="s">
        <v>270</v>
      </c>
      <c r="AT364" s="237" t="s">
        <v>266</v>
      </c>
      <c r="AU364" s="237" t="s">
        <v>96</v>
      </c>
      <c r="AY364" s="18" t="s">
        <v>264</v>
      </c>
      <c r="BE364" s="238">
        <f>IF(N364="základní",J364,0)</f>
        <v>0</v>
      </c>
      <c r="BF364" s="238">
        <f>IF(N364="snížená",J364,0)</f>
        <v>0</v>
      </c>
      <c r="BG364" s="238">
        <f>IF(N364="zákl. přenesená",J364,0)</f>
        <v>0</v>
      </c>
      <c r="BH364" s="238">
        <f>IF(N364="sníž. přenesená",J364,0)</f>
        <v>0</v>
      </c>
      <c r="BI364" s="238">
        <f>IF(N364="nulová",J364,0)</f>
        <v>0</v>
      </c>
      <c r="BJ364" s="18" t="s">
        <v>93</v>
      </c>
      <c r="BK364" s="238">
        <f>ROUND(I364*H364,2)</f>
        <v>0</v>
      </c>
      <c r="BL364" s="18" t="s">
        <v>270</v>
      </c>
      <c r="BM364" s="237" t="s">
        <v>2088</v>
      </c>
    </row>
    <row r="365" s="13" customFormat="1">
      <c r="A365" s="13"/>
      <c r="B365" s="239"/>
      <c r="C365" s="240"/>
      <c r="D365" s="241" t="s">
        <v>272</v>
      </c>
      <c r="E365" s="242" t="s">
        <v>210</v>
      </c>
      <c r="F365" s="243" t="s">
        <v>2089</v>
      </c>
      <c r="G365" s="240"/>
      <c r="H365" s="244">
        <v>48.423999999999999</v>
      </c>
      <c r="I365" s="245"/>
      <c r="J365" s="240"/>
      <c r="K365" s="240"/>
      <c r="L365" s="246"/>
      <c r="M365" s="247"/>
      <c r="N365" s="248"/>
      <c r="O365" s="248"/>
      <c r="P365" s="248"/>
      <c r="Q365" s="248"/>
      <c r="R365" s="248"/>
      <c r="S365" s="248"/>
      <c r="T365" s="24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0" t="s">
        <v>272</v>
      </c>
      <c r="AU365" s="250" t="s">
        <v>96</v>
      </c>
      <c r="AV365" s="13" t="s">
        <v>96</v>
      </c>
      <c r="AW365" s="13" t="s">
        <v>42</v>
      </c>
      <c r="AX365" s="13" t="s">
        <v>93</v>
      </c>
      <c r="AY365" s="250" t="s">
        <v>264</v>
      </c>
    </row>
    <row r="366" s="2" customFormat="1" ht="33" customHeight="1">
      <c r="A366" s="40"/>
      <c r="B366" s="41"/>
      <c r="C366" s="225" t="s">
        <v>804</v>
      </c>
      <c r="D366" s="225" t="s">
        <v>266</v>
      </c>
      <c r="E366" s="226" t="s">
        <v>2090</v>
      </c>
      <c r="F366" s="227" t="s">
        <v>2091</v>
      </c>
      <c r="G366" s="228" t="s">
        <v>426</v>
      </c>
      <c r="H366" s="229">
        <v>48.423999999999999</v>
      </c>
      <c r="I366" s="230"/>
      <c r="J366" s="231">
        <f>ROUND(I366*H366,2)</f>
        <v>0</v>
      </c>
      <c r="K366" s="232"/>
      <c r="L366" s="46"/>
      <c r="M366" s="233" t="s">
        <v>1</v>
      </c>
      <c r="N366" s="234" t="s">
        <v>50</v>
      </c>
      <c r="O366" s="93"/>
      <c r="P366" s="235">
        <f>O366*H366</f>
        <v>0</v>
      </c>
      <c r="Q366" s="235">
        <v>0</v>
      </c>
      <c r="R366" s="235">
        <f>Q366*H366</f>
        <v>0</v>
      </c>
      <c r="S366" s="235">
        <v>0</v>
      </c>
      <c r="T366" s="23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7" t="s">
        <v>270</v>
      </c>
      <c r="AT366" s="237" t="s">
        <v>266</v>
      </c>
      <c r="AU366" s="237" t="s">
        <v>96</v>
      </c>
      <c r="AY366" s="18" t="s">
        <v>264</v>
      </c>
      <c r="BE366" s="238">
        <f>IF(N366="základní",J366,0)</f>
        <v>0</v>
      </c>
      <c r="BF366" s="238">
        <f>IF(N366="snížená",J366,0)</f>
        <v>0</v>
      </c>
      <c r="BG366" s="238">
        <f>IF(N366="zákl. přenesená",J366,0)</f>
        <v>0</v>
      </c>
      <c r="BH366" s="238">
        <f>IF(N366="sníž. přenesená",J366,0)</f>
        <v>0</v>
      </c>
      <c r="BI366" s="238">
        <f>IF(N366="nulová",J366,0)</f>
        <v>0</v>
      </c>
      <c r="BJ366" s="18" t="s">
        <v>93</v>
      </c>
      <c r="BK366" s="238">
        <f>ROUND(I366*H366,2)</f>
        <v>0</v>
      </c>
      <c r="BL366" s="18" t="s">
        <v>270</v>
      </c>
      <c r="BM366" s="237" t="s">
        <v>2092</v>
      </c>
    </row>
    <row r="367" s="13" customFormat="1">
      <c r="A367" s="13"/>
      <c r="B367" s="239"/>
      <c r="C367" s="240"/>
      <c r="D367" s="241" t="s">
        <v>272</v>
      </c>
      <c r="E367" s="242" t="s">
        <v>1</v>
      </c>
      <c r="F367" s="243" t="s">
        <v>210</v>
      </c>
      <c r="G367" s="240"/>
      <c r="H367" s="244">
        <v>48.423999999999999</v>
      </c>
      <c r="I367" s="245"/>
      <c r="J367" s="240"/>
      <c r="K367" s="240"/>
      <c r="L367" s="246"/>
      <c r="M367" s="247"/>
      <c r="N367" s="248"/>
      <c r="O367" s="248"/>
      <c r="P367" s="248"/>
      <c r="Q367" s="248"/>
      <c r="R367" s="248"/>
      <c r="S367" s="248"/>
      <c r="T367" s="24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0" t="s">
        <v>272</v>
      </c>
      <c r="AU367" s="250" t="s">
        <v>96</v>
      </c>
      <c r="AV367" s="13" t="s">
        <v>96</v>
      </c>
      <c r="AW367" s="13" t="s">
        <v>42</v>
      </c>
      <c r="AX367" s="13" t="s">
        <v>93</v>
      </c>
      <c r="AY367" s="250" t="s">
        <v>264</v>
      </c>
    </row>
    <row r="368" s="12" customFormat="1" ht="25.92" customHeight="1">
      <c r="A368" s="12"/>
      <c r="B368" s="209"/>
      <c r="C368" s="210"/>
      <c r="D368" s="211" t="s">
        <v>84</v>
      </c>
      <c r="E368" s="212" t="s">
        <v>445</v>
      </c>
      <c r="F368" s="212" t="s">
        <v>2093</v>
      </c>
      <c r="G368" s="210"/>
      <c r="H368" s="210"/>
      <c r="I368" s="213"/>
      <c r="J368" s="214">
        <f>BK368</f>
        <v>0</v>
      </c>
      <c r="K368" s="210"/>
      <c r="L368" s="215"/>
      <c r="M368" s="216"/>
      <c r="N368" s="217"/>
      <c r="O368" s="217"/>
      <c r="P368" s="218">
        <f>P369</f>
        <v>0</v>
      </c>
      <c r="Q368" s="217"/>
      <c r="R368" s="218">
        <f>R369</f>
        <v>0.10468440000000001</v>
      </c>
      <c r="S368" s="217"/>
      <c r="T368" s="219">
        <f>T369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0" t="s">
        <v>282</v>
      </c>
      <c r="AT368" s="221" t="s">
        <v>84</v>
      </c>
      <c r="AU368" s="221" t="s">
        <v>85</v>
      </c>
      <c r="AY368" s="220" t="s">
        <v>264</v>
      </c>
      <c r="BK368" s="222">
        <f>BK369</f>
        <v>0</v>
      </c>
    </row>
    <row r="369" s="12" customFormat="1" ht="22.8" customHeight="1">
      <c r="A369" s="12"/>
      <c r="B369" s="209"/>
      <c r="C369" s="210"/>
      <c r="D369" s="211" t="s">
        <v>84</v>
      </c>
      <c r="E369" s="223" t="s">
        <v>2094</v>
      </c>
      <c r="F369" s="223" t="s">
        <v>2095</v>
      </c>
      <c r="G369" s="210"/>
      <c r="H369" s="210"/>
      <c r="I369" s="213"/>
      <c r="J369" s="224">
        <f>BK369</f>
        <v>0</v>
      </c>
      <c r="K369" s="210"/>
      <c r="L369" s="215"/>
      <c r="M369" s="216"/>
      <c r="N369" s="217"/>
      <c r="O369" s="217"/>
      <c r="P369" s="218">
        <f>SUM(P370:P373)</f>
        <v>0</v>
      </c>
      <c r="Q369" s="217"/>
      <c r="R369" s="218">
        <f>SUM(R370:R373)</f>
        <v>0.10468440000000001</v>
      </c>
      <c r="S369" s="217"/>
      <c r="T369" s="219">
        <f>SUM(T370:T373)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0" t="s">
        <v>282</v>
      </c>
      <c r="AT369" s="221" t="s">
        <v>84</v>
      </c>
      <c r="AU369" s="221" t="s">
        <v>93</v>
      </c>
      <c r="AY369" s="220" t="s">
        <v>264</v>
      </c>
      <c r="BK369" s="222">
        <f>SUM(BK370:BK373)</f>
        <v>0</v>
      </c>
    </row>
    <row r="370" s="2" customFormat="1" ht="24.15" customHeight="1">
      <c r="A370" s="40"/>
      <c r="B370" s="41"/>
      <c r="C370" s="225" t="s">
        <v>808</v>
      </c>
      <c r="D370" s="225" t="s">
        <v>266</v>
      </c>
      <c r="E370" s="226" t="s">
        <v>2096</v>
      </c>
      <c r="F370" s="227" t="s">
        <v>2097</v>
      </c>
      <c r="G370" s="228" t="s">
        <v>308</v>
      </c>
      <c r="H370" s="229">
        <v>9.7200000000000006</v>
      </c>
      <c r="I370" s="230"/>
      <c r="J370" s="231">
        <f>ROUND(I370*H370,2)</f>
        <v>0</v>
      </c>
      <c r="K370" s="232"/>
      <c r="L370" s="46"/>
      <c r="M370" s="233" t="s">
        <v>1</v>
      </c>
      <c r="N370" s="234" t="s">
        <v>50</v>
      </c>
      <c r="O370" s="93"/>
      <c r="P370" s="235">
        <f>O370*H370</f>
        <v>0</v>
      </c>
      <c r="Q370" s="235">
        <v>0.0081200000000000005</v>
      </c>
      <c r="R370" s="235">
        <f>Q370*H370</f>
        <v>0.078926400000000008</v>
      </c>
      <c r="S370" s="235">
        <v>0</v>
      </c>
      <c r="T370" s="23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37" t="s">
        <v>623</v>
      </c>
      <c r="AT370" s="237" t="s">
        <v>266</v>
      </c>
      <c r="AU370" s="237" t="s">
        <v>96</v>
      </c>
      <c r="AY370" s="18" t="s">
        <v>264</v>
      </c>
      <c r="BE370" s="238">
        <f>IF(N370="základní",J370,0)</f>
        <v>0</v>
      </c>
      <c r="BF370" s="238">
        <f>IF(N370="snížená",J370,0)</f>
        <v>0</v>
      </c>
      <c r="BG370" s="238">
        <f>IF(N370="zákl. přenesená",J370,0)</f>
        <v>0</v>
      </c>
      <c r="BH370" s="238">
        <f>IF(N370="sníž. přenesená",J370,0)</f>
        <v>0</v>
      </c>
      <c r="BI370" s="238">
        <f>IF(N370="nulová",J370,0)</f>
        <v>0</v>
      </c>
      <c r="BJ370" s="18" t="s">
        <v>93</v>
      </c>
      <c r="BK370" s="238">
        <f>ROUND(I370*H370,2)</f>
        <v>0</v>
      </c>
      <c r="BL370" s="18" t="s">
        <v>623</v>
      </c>
      <c r="BM370" s="237" t="s">
        <v>2098</v>
      </c>
    </row>
    <row r="371" s="13" customFormat="1">
      <c r="A371" s="13"/>
      <c r="B371" s="239"/>
      <c r="C371" s="240"/>
      <c r="D371" s="241" t="s">
        <v>272</v>
      </c>
      <c r="E371" s="242" t="s">
        <v>1809</v>
      </c>
      <c r="F371" s="243" t="s">
        <v>2099</v>
      </c>
      <c r="G371" s="240"/>
      <c r="H371" s="244">
        <v>9.7200000000000006</v>
      </c>
      <c r="I371" s="245"/>
      <c r="J371" s="240"/>
      <c r="K371" s="240"/>
      <c r="L371" s="246"/>
      <c r="M371" s="247"/>
      <c r="N371" s="248"/>
      <c r="O371" s="248"/>
      <c r="P371" s="248"/>
      <c r="Q371" s="248"/>
      <c r="R371" s="248"/>
      <c r="S371" s="248"/>
      <c r="T371" s="24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0" t="s">
        <v>272</v>
      </c>
      <c r="AU371" s="250" t="s">
        <v>96</v>
      </c>
      <c r="AV371" s="13" t="s">
        <v>96</v>
      </c>
      <c r="AW371" s="13" t="s">
        <v>42</v>
      </c>
      <c r="AX371" s="13" t="s">
        <v>93</v>
      </c>
      <c r="AY371" s="250" t="s">
        <v>264</v>
      </c>
    </row>
    <row r="372" s="2" customFormat="1" ht="24.15" customHeight="1">
      <c r="A372" s="40"/>
      <c r="B372" s="41"/>
      <c r="C372" s="283" t="s">
        <v>812</v>
      </c>
      <c r="D372" s="283" t="s">
        <v>445</v>
      </c>
      <c r="E372" s="284" t="s">
        <v>2100</v>
      </c>
      <c r="F372" s="285" t="s">
        <v>2101</v>
      </c>
      <c r="G372" s="286" t="s">
        <v>308</v>
      </c>
      <c r="H372" s="287">
        <v>9.7200000000000006</v>
      </c>
      <c r="I372" s="288"/>
      <c r="J372" s="289">
        <f>ROUND(I372*H372,2)</f>
        <v>0</v>
      </c>
      <c r="K372" s="290"/>
      <c r="L372" s="291"/>
      <c r="M372" s="292" t="s">
        <v>1</v>
      </c>
      <c r="N372" s="293" t="s">
        <v>50</v>
      </c>
      <c r="O372" s="93"/>
      <c r="P372" s="235">
        <f>O372*H372</f>
        <v>0</v>
      </c>
      <c r="Q372" s="235">
        <v>0.00265</v>
      </c>
      <c r="R372" s="235">
        <f>Q372*H372</f>
        <v>0.025758000000000003</v>
      </c>
      <c r="S372" s="235">
        <v>0</v>
      </c>
      <c r="T372" s="23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37" t="s">
        <v>883</v>
      </c>
      <c r="AT372" s="237" t="s">
        <v>445</v>
      </c>
      <c r="AU372" s="237" t="s">
        <v>96</v>
      </c>
      <c r="AY372" s="18" t="s">
        <v>264</v>
      </c>
      <c r="BE372" s="238">
        <f>IF(N372="základní",J372,0)</f>
        <v>0</v>
      </c>
      <c r="BF372" s="238">
        <f>IF(N372="snížená",J372,0)</f>
        <v>0</v>
      </c>
      <c r="BG372" s="238">
        <f>IF(N372="zákl. přenesená",J372,0)</f>
        <v>0</v>
      </c>
      <c r="BH372" s="238">
        <f>IF(N372="sníž. přenesená",J372,0)</f>
        <v>0</v>
      </c>
      <c r="BI372" s="238">
        <f>IF(N372="nulová",J372,0)</f>
        <v>0</v>
      </c>
      <c r="BJ372" s="18" t="s">
        <v>93</v>
      </c>
      <c r="BK372" s="238">
        <f>ROUND(I372*H372,2)</f>
        <v>0</v>
      </c>
      <c r="BL372" s="18" t="s">
        <v>883</v>
      </c>
      <c r="BM372" s="237" t="s">
        <v>2102</v>
      </c>
    </row>
    <row r="373" s="13" customFormat="1">
      <c r="A373" s="13"/>
      <c r="B373" s="239"/>
      <c r="C373" s="240"/>
      <c r="D373" s="241" t="s">
        <v>272</v>
      </c>
      <c r="E373" s="242" t="s">
        <v>1</v>
      </c>
      <c r="F373" s="243" t="s">
        <v>1809</v>
      </c>
      <c r="G373" s="240"/>
      <c r="H373" s="244">
        <v>9.7200000000000006</v>
      </c>
      <c r="I373" s="245"/>
      <c r="J373" s="240"/>
      <c r="K373" s="240"/>
      <c r="L373" s="246"/>
      <c r="M373" s="247"/>
      <c r="N373" s="248"/>
      <c r="O373" s="248"/>
      <c r="P373" s="248"/>
      <c r="Q373" s="248"/>
      <c r="R373" s="248"/>
      <c r="S373" s="248"/>
      <c r="T373" s="24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0" t="s">
        <v>272</v>
      </c>
      <c r="AU373" s="250" t="s">
        <v>96</v>
      </c>
      <c r="AV373" s="13" t="s">
        <v>96</v>
      </c>
      <c r="AW373" s="13" t="s">
        <v>42</v>
      </c>
      <c r="AX373" s="13" t="s">
        <v>93</v>
      </c>
      <c r="AY373" s="250" t="s">
        <v>264</v>
      </c>
    </row>
    <row r="374" s="12" customFormat="1" ht="25.92" customHeight="1">
      <c r="A374" s="12"/>
      <c r="B374" s="209"/>
      <c r="C374" s="210"/>
      <c r="D374" s="211" t="s">
        <v>84</v>
      </c>
      <c r="E374" s="212" t="s">
        <v>983</v>
      </c>
      <c r="F374" s="212" t="s">
        <v>984</v>
      </c>
      <c r="G374" s="210"/>
      <c r="H374" s="210"/>
      <c r="I374" s="213"/>
      <c r="J374" s="214">
        <f>BK374</f>
        <v>0</v>
      </c>
      <c r="K374" s="210"/>
      <c r="L374" s="215"/>
      <c r="M374" s="216"/>
      <c r="N374" s="217"/>
      <c r="O374" s="217"/>
      <c r="P374" s="218">
        <f>P375+P380+P382</f>
        <v>0</v>
      </c>
      <c r="Q374" s="217"/>
      <c r="R374" s="218">
        <f>R375+R380+R382</f>
        <v>0</v>
      </c>
      <c r="S374" s="217"/>
      <c r="T374" s="219">
        <f>T375+T380+T382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0" t="s">
        <v>305</v>
      </c>
      <c r="AT374" s="221" t="s">
        <v>84</v>
      </c>
      <c r="AU374" s="221" t="s">
        <v>85</v>
      </c>
      <c r="AY374" s="220" t="s">
        <v>264</v>
      </c>
      <c r="BK374" s="222">
        <f>BK375+BK380+BK382</f>
        <v>0</v>
      </c>
    </row>
    <row r="375" s="12" customFormat="1" ht="22.8" customHeight="1">
      <c r="A375" s="12"/>
      <c r="B375" s="209"/>
      <c r="C375" s="210"/>
      <c r="D375" s="211" t="s">
        <v>84</v>
      </c>
      <c r="E375" s="223" t="s">
        <v>985</v>
      </c>
      <c r="F375" s="223" t="s">
        <v>986</v>
      </c>
      <c r="G375" s="210"/>
      <c r="H375" s="210"/>
      <c r="I375" s="213"/>
      <c r="J375" s="224">
        <f>BK375</f>
        <v>0</v>
      </c>
      <c r="K375" s="210"/>
      <c r="L375" s="215"/>
      <c r="M375" s="216"/>
      <c r="N375" s="217"/>
      <c r="O375" s="217"/>
      <c r="P375" s="218">
        <f>SUM(P376:P379)</f>
        <v>0</v>
      </c>
      <c r="Q375" s="217"/>
      <c r="R375" s="218">
        <f>SUM(R376:R379)</f>
        <v>0</v>
      </c>
      <c r="S375" s="217"/>
      <c r="T375" s="219">
        <f>SUM(T376:T379)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0" t="s">
        <v>305</v>
      </c>
      <c r="AT375" s="221" t="s">
        <v>84</v>
      </c>
      <c r="AU375" s="221" t="s">
        <v>93</v>
      </c>
      <c r="AY375" s="220" t="s">
        <v>264</v>
      </c>
      <c r="BK375" s="222">
        <f>SUM(BK376:BK379)</f>
        <v>0</v>
      </c>
    </row>
    <row r="376" s="2" customFormat="1" ht="16.5" customHeight="1">
      <c r="A376" s="40"/>
      <c r="B376" s="41"/>
      <c r="C376" s="225" t="s">
        <v>816</v>
      </c>
      <c r="D376" s="225" t="s">
        <v>266</v>
      </c>
      <c r="E376" s="226" t="s">
        <v>988</v>
      </c>
      <c r="F376" s="227" t="s">
        <v>989</v>
      </c>
      <c r="G376" s="228" t="s">
        <v>990</v>
      </c>
      <c r="H376" s="229">
        <v>1</v>
      </c>
      <c r="I376" s="230"/>
      <c r="J376" s="231">
        <f>ROUND(I376*H376,2)</f>
        <v>0</v>
      </c>
      <c r="K376" s="232"/>
      <c r="L376" s="46"/>
      <c r="M376" s="233" t="s">
        <v>1</v>
      </c>
      <c r="N376" s="234" t="s">
        <v>50</v>
      </c>
      <c r="O376" s="93"/>
      <c r="P376" s="235">
        <f>O376*H376</f>
        <v>0</v>
      </c>
      <c r="Q376" s="235">
        <v>0</v>
      </c>
      <c r="R376" s="235">
        <f>Q376*H376</f>
        <v>0</v>
      </c>
      <c r="S376" s="235">
        <v>0</v>
      </c>
      <c r="T376" s="23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7" t="s">
        <v>991</v>
      </c>
      <c r="AT376" s="237" t="s">
        <v>266</v>
      </c>
      <c r="AU376" s="237" t="s">
        <v>96</v>
      </c>
      <c r="AY376" s="18" t="s">
        <v>264</v>
      </c>
      <c r="BE376" s="238">
        <f>IF(N376="základní",J376,0)</f>
        <v>0</v>
      </c>
      <c r="BF376" s="238">
        <f>IF(N376="snížená",J376,0)</f>
        <v>0</v>
      </c>
      <c r="BG376" s="238">
        <f>IF(N376="zákl. přenesená",J376,0)</f>
        <v>0</v>
      </c>
      <c r="BH376" s="238">
        <f>IF(N376="sníž. přenesená",J376,0)</f>
        <v>0</v>
      </c>
      <c r="BI376" s="238">
        <f>IF(N376="nulová",J376,0)</f>
        <v>0</v>
      </c>
      <c r="BJ376" s="18" t="s">
        <v>93</v>
      </c>
      <c r="BK376" s="238">
        <f>ROUND(I376*H376,2)</f>
        <v>0</v>
      </c>
      <c r="BL376" s="18" t="s">
        <v>991</v>
      </c>
      <c r="BM376" s="237" t="s">
        <v>2103</v>
      </c>
    </row>
    <row r="377" s="2" customFormat="1" ht="16.5" customHeight="1">
      <c r="A377" s="40"/>
      <c r="B377" s="41"/>
      <c r="C377" s="225" t="s">
        <v>820</v>
      </c>
      <c r="D377" s="225" t="s">
        <v>266</v>
      </c>
      <c r="E377" s="226" t="s">
        <v>994</v>
      </c>
      <c r="F377" s="227" t="s">
        <v>995</v>
      </c>
      <c r="G377" s="228" t="s">
        <v>990</v>
      </c>
      <c r="H377" s="229">
        <v>1</v>
      </c>
      <c r="I377" s="230"/>
      <c r="J377" s="231">
        <f>ROUND(I377*H377,2)</f>
        <v>0</v>
      </c>
      <c r="K377" s="232"/>
      <c r="L377" s="46"/>
      <c r="M377" s="233" t="s">
        <v>1</v>
      </c>
      <c r="N377" s="234" t="s">
        <v>50</v>
      </c>
      <c r="O377" s="93"/>
      <c r="P377" s="235">
        <f>O377*H377</f>
        <v>0</v>
      </c>
      <c r="Q377" s="235">
        <v>0</v>
      </c>
      <c r="R377" s="235">
        <f>Q377*H377</f>
        <v>0</v>
      </c>
      <c r="S377" s="235">
        <v>0</v>
      </c>
      <c r="T377" s="23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7" t="s">
        <v>991</v>
      </c>
      <c r="AT377" s="237" t="s">
        <v>266</v>
      </c>
      <c r="AU377" s="237" t="s">
        <v>96</v>
      </c>
      <c r="AY377" s="18" t="s">
        <v>264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8" t="s">
        <v>93</v>
      </c>
      <c r="BK377" s="238">
        <f>ROUND(I377*H377,2)</f>
        <v>0</v>
      </c>
      <c r="BL377" s="18" t="s">
        <v>991</v>
      </c>
      <c r="BM377" s="237" t="s">
        <v>2104</v>
      </c>
    </row>
    <row r="378" s="2" customFormat="1" ht="16.5" customHeight="1">
      <c r="A378" s="40"/>
      <c r="B378" s="41"/>
      <c r="C378" s="225" t="s">
        <v>824</v>
      </c>
      <c r="D378" s="225" t="s">
        <v>266</v>
      </c>
      <c r="E378" s="226" t="s">
        <v>998</v>
      </c>
      <c r="F378" s="227" t="s">
        <v>999</v>
      </c>
      <c r="G378" s="228" t="s">
        <v>990</v>
      </c>
      <c r="H378" s="229">
        <v>1</v>
      </c>
      <c r="I378" s="230"/>
      <c r="J378" s="231">
        <f>ROUND(I378*H378,2)</f>
        <v>0</v>
      </c>
      <c r="K378" s="232"/>
      <c r="L378" s="46"/>
      <c r="M378" s="233" t="s">
        <v>1</v>
      </c>
      <c r="N378" s="234" t="s">
        <v>50</v>
      </c>
      <c r="O378" s="93"/>
      <c r="P378" s="235">
        <f>O378*H378</f>
        <v>0</v>
      </c>
      <c r="Q378" s="235">
        <v>0</v>
      </c>
      <c r="R378" s="235">
        <f>Q378*H378</f>
        <v>0</v>
      </c>
      <c r="S378" s="235">
        <v>0</v>
      </c>
      <c r="T378" s="23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37" t="s">
        <v>991</v>
      </c>
      <c r="AT378" s="237" t="s">
        <v>266</v>
      </c>
      <c r="AU378" s="237" t="s">
        <v>96</v>
      </c>
      <c r="AY378" s="18" t="s">
        <v>264</v>
      </c>
      <c r="BE378" s="238">
        <f>IF(N378="základní",J378,0)</f>
        <v>0</v>
      </c>
      <c r="BF378" s="238">
        <f>IF(N378="snížená",J378,0)</f>
        <v>0</v>
      </c>
      <c r="BG378" s="238">
        <f>IF(N378="zákl. přenesená",J378,0)</f>
        <v>0</v>
      </c>
      <c r="BH378" s="238">
        <f>IF(N378="sníž. přenesená",J378,0)</f>
        <v>0</v>
      </c>
      <c r="BI378" s="238">
        <f>IF(N378="nulová",J378,0)</f>
        <v>0</v>
      </c>
      <c r="BJ378" s="18" t="s">
        <v>93</v>
      </c>
      <c r="BK378" s="238">
        <f>ROUND(I378*H378,2)</f>
        <v>0</v>
      </c>
      <c r="BL378" s="18" t="s">
        <v>991</v>
      </c>
      <c r="BM378" s="237" t="s">
        <v>2105</v>
      </c>
    </row>
    <row r="379" s="2" customFormat="1" ht="16.5" customHeight="1">
      <c r="A379" s="40"/>
      <c r="B379" s="41"/>
      <c r="C379" s="225" t="s">
        <v>828</v>
      </c>
      <c r="D379" s="225" t="s">
        <v>266</v>
      </c>
      <c r="E379" s="226" t="s">
        <v>1002</v>
      </c>
      <c r="F379" s="227" t="s">
        <v>1003</v>
      </c>
      <c r="G379" s="228" t="s">
        <v>990</v>
      </c>
      <c r="H379" s="229">
        <v>1</v>
      </c>
      <c r="I379" s="230"/>
      <c r="J379" s="231">
        <f>ROUND(I379*H379,2)</f>
        <v>0</v>
      </c>
      <c r="K379" s="232"/>
      <c r="L379" s="46"/>
      <c r="M379" s="233" t="s">
        <v>1</v>
      </c>
      <c r="N379" s="234" t="s">
        <v>50</v>
      </c>
      <c r="O379" s="93"/>
      <c r="P379" s="235">
        <f>O379*H379</f>
        <v>0</v>
      </c>
      <c r="Q379" s="235">
        <v>0</v>
      </c>
      <c r="R379" s="235">
        <f>Q379*H379</f>
        <v>0</v>
      </c>
      <c r="S379" s="235">
        <v>0</v>
      </c>
      <c r="T379" s="23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37" t="s">
        <v>991</v>
      </c>
      <c r="AT379" s="237" t="s">
        <v>266</v>
      </c>
      <c r="AU379" s="237" t="s">
        <v>96</v>
      </c>
      <c r="AY379" s="18" t="s">
        <v>264</v>
      </c>
      <c r="BE379" s="238">
        <f>IF(N379="základní",J379,0)</f>
        <v>0</v>
      </c>
      <c r="BF379" s="238">
        <f>IF(N379="snížená",J379,0)</f>
        <v>0</v>
      </c>
      <c r="BG379" s="238">
        <f>IF(N379="zákl. přenesená",J379,0)</f>
        <v>0</v>
      </c>
      <c r="BH379" s="238">
        <f>IF(N379="sníž. přenesená",J379,0)</f>
        <v>0</v>
      </c>
      <c r="BI379" s="238">
        <f>IF(N379="nulová",J379,0)</f>
        <v>0</v>
      </c>
      <c r="BJ379" s="18" t="s">
        <v>93</v>
      </c>
      <c r="BK379" s="238">
        <f>ROUND(I379*H379,2)</f>
        <v>0</v>
      </c>
      <c r="BL379" s="18" t="s">
        <v>991</v>
      </c>
      <c r="BM379" s="237" t="s">
        <v>2106</v>
      </c>
    </row>
    <row r="380" s="12" customFormat="1" ht="22.8" customHeight="1">
      <c r="A380" s="12"/>
      <c r="B380" s="209"/>
      <c r="C380" s="210"/>
      <c r="D380" s="211" t="s">
        <v>84</v>
      </c>
      <c r="E380" s="223" t="s">
        <v>1005</v>
      </c>
      <c r="F380" s="223" t="s">
        <v>1006</v>
      </c>
      <c r="G380" s="210"/>
      <c r="H380" s="210"/>
      <c r="I380" s="213"/>
      <c r="J380" s="224">
        <f>BK380</f>
        <v>0</v>
      </c>
      <c r="K380" s="210"/>
      <c r="L380" s="215"/>
      <c r="M380" s="216"/>
      <c r="N380" s="217"/>
      <c r="O380" s="217"/>
      <c r="P380" s="218">
        <f>P381</f>
        <v>0</v>
      </c>
      <c r="Q380" s="217"/>
      <c r="R380" s="218">
        <f>R381</f>
        <v>0</v>
      </c>
      <c r="S380" s="217"/>
      <c r="T380" s="219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0" t="s">
        <v>305</v>
      </c>
      <c r="AT380" s="221" t="s">
        <v>84</v>
      </c>
      <c r="AU380" s="221" t="s">
        <v>93</v>
      </c>
      <c r="AY380" s="220" t="s">
        <v>264</v>
      </c>
      <c r="BK380" s="222">
        <f>BK381</f>
        <v>0</v>
      </c>
    </row>
    <row r="381" s="2" customFormat="1" ht="16.5" customHeight="1">
      <c r="A381" s="40"/>
      <c r="B381" s="41"/>
      <c r="C381" s="225" t="s">
        <v>832</v>
      </c>
      <c r="D381" s="225" t="s">
        <v>266</v>
      </c>
      <c r="E381" s="226" t="s">
        <v>1008</v>
      </c>
      <c r="F381" s="227" t="s">
        <v>1009</v>
      </c>
      <c r="G381" s="228" t="s">
        <v>990</v>
      </c>
      <c r="H381" s="229">
        <v>1</v>
      </c>
      <c r="I381" s="230"/>
      <c r="J381" s="231">
        <f>ROUND(I381*H381,2)</f>
        <v>0</v>
      </c>
      <c r="K381" s="232"/>
      <c r="L381" s="46"/>
      <c r="M381" s="233" t="s">
        <v>1</v>
      </c>
      <c r="N381" s="234" t="s">
        <v>50</v>
      </c>
      <c r="O381" s="93"/>
      <c r="P381" s="235">
        <f>O381*H381</f>
        <v>0</v>
      </c>
      <c r="Q381" s="235">
        <v>0</v>
      </c>
      <c r="R381" s="235">
        <f>Q381*H381</f>
        <v>0</v>
      </c>
      <c r="S381" s="235">
        <v>0</v>
      </c>
      <c r="T381" s="23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37" t="s">
        <v>991</v>
      </c>
      <c r="AT381" s="237" t="s">
        <v>266</v>
      </c>
      <c r="AU381" s="237" t="s">
        <v>96</v>
      </c>
      <c r="AY381" s="18" t="s">
        <v>264</v>
      </c>
      <c r="BE381" s="238">
        <f>IF(N381="základní",J381,0)</f>
        <v>0</v>
      </c>
      <c r="BF381" s="238">
        <f>IF(N381="snížená",J381,0)</f>
        <v>0</v>
      </c>
      <c r="BG381" s="238">
        <f>IF(N381="zákl. přenesená",J381,0)</f>
        <v>0</v>
      </c>
      <c r="BH381" s="238">
        <f>IF(N381="sníž. přenesená",J381,0)</f>
        <v>0</v>
      </c>
      <c r="BI381" s="238">
        <f>IF(N381="nulová",J381,0)</f>
        <v>0</v>
      </c>
      <c r="BJ381" s="18" t="s">
        <v>93</v>
      </c>
      <c r="BK381" s="238">
        <f>ROUND(I381*H381,2)</f>
        <v>0</v>
      </c>
      <c r="BL381" s="18" t="s">
        <v>991</v>
      </c>
      <c r="BM381" s="237" t="s">
        <v>2107</v>
      </c>
    </row>
    <row r="382" s="12" customFormat="1" ht="22.8" customHeight="1">
      <c r="A382" s="12"/>
      <c r="B382" s="209"/>
      <c r="C382" s="210"/>
      <c r="D382" s="211" t="s">
        <v>84</v>
      </c>
      <c r="E382" s="223" t="s">
        <v>1011</v>
      </c>
      <c r="F382" s="223" t="s">
        <v>1012</v>
      </c>
      <c r="G382" s="210"/>
      <c r="H382" s="210"/>
      <c r="I382" s="213"/>
      <c r="J382" s="224">
        <f>BK382</f>
        <v>0</v>
      </c>
      <c r="K382" s="210"/>
      <c r="L382" s="215"/>
      <c r="M382" s="216"/>
      <c r="N382" s="217"/>
      <c r="O382" s="217"/>
      <c r="P382" s="218">
        <f>P383</f>
        <v>0</v>
      </c>
      <c r="Q382" s="217"/>
      <c r="R382" s="218">
        <f>R383</f>
        <v>0</v>
      </c>
      <c r="S382" s="217"/>
      <c r="T382" s="219">
        <f>T383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0" t="s">
        <v>305</v>
      </c>
      <c r="AT382" s="221" t="s">
        <v>84</v>
      </c>
      <c r="AU382" s="221" t="s">
        <v>93</v>
      </c>
      <c r="AY382" s="220" t="s">
        <v>264</v>
      </c>
      <c r="BK382" s="222">
        <f>BK383</f>
        <v>0</v>
      </c>
    </row>
    <row r="383" s="2" customFormat="1" ht="24.15" customHeight="1">
      <c r="A383" s="40"/>
      <c r="B383" s="41"/>
      <c r="C383" s="225" t="s">
        <v>836</v>
      </c>
      <c r="D383" s="225" t="s">
        <v>266</v>
      </c>
      <c r="E383" s="226" t="s">
        <v>1014</v>
      </c>
      <c r="F383" s="227" t="s">
        <v>1015</v>
      </c>
      <c r="G383" s="228" t="s">
        <v>990</v>
      </c>
      <c r="H383" s="229">
        <v>1</v>
      </c>
      <c r="I383" s="230"/>
      <c r="J383" s="231">
        <f>ROUND(I383*H383,2)</f>
        <v>0</v>
      </c>
      <c r="K383" s="232"/>
      <c r="L383" s="46"/>
      <c r="M383" s="294" t="s">
        <v>1</v>
      </c>
      <c r="N383" s="295" t="s">
        <v>50</v>
      </c>
      <c r="O383" s="296"/>
      <c r="P383" s="297">
        <f>O383*H383</f>
        <v>0</v>
      </c>
      <c r="Q383" s="297">
        <v>0</v>
      </c>
      <c r="R383" s="297">
        <f>Q383*H383</f>
        <v>0</v>
      </c>
      <c r="S383" s="297">
        <v>0</v>
      </c>
      <c r="T383" s="29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7" t="s">
        <v>991</v>
      </c>
      <c r="AT383" s="237" t="s">
        <v>266</v>
      </c>
      <c r="AU383" s="237" t="s">
        <v>96</v>
      </c>
      <c r="AY383" s="18" t="s">
        <v>264</v>
      </c>
      <c r="BE383" s="238">
        <f>IF(N383="základní",J383,0)</f>
        <v>0</v>
      </c>
      <c r="BF383" s="238">
        <f>IF(N383="snížená",J383,0)</f>
        <v>0</v>
      </c>
      <c r="BG383" s="238">
        <f>IF(N383="zákl. přenesená",J383,0)</f>
        <v>0</v>
      </c>
      <c r="BH383" s="238">
        <f>IF(N383="sníž. přenesená",J383,0)</f>
        <v>0</v>
      </c>
      <c r="BI383" s="238">
        <f>IF(N383="nulová",J383,0)</f>
        <v>0</v>
      </c>
      <c r="BJ383" s="18" t="s">
        <v>93</v>
      </c>
      <c r="BK383" s="238">
        <f>ROUND(I383*H383,2)</f>
        <v>0</v>
      </c>
      <c r="BL383" s="18" t="s">
        <v>991</v>
      </c>
      <c r="BM383" s="237" t="s">
        <v>2108</v>
      </c>
    </row>
    <row r="384" s="2" customFormat="1" ht="6.96" customHeight="1">
      <c r="A384" s="40"/>
      <c r="B384" s="68"/>
      <c r="C384" s="69"/>
      <c r="D384" s="69"/>
      <c r="E384" s="69"/>
      <c r="F384" s="69"/>
      <c r="G384" s="69"/>
      <c r="H384" s="69"/>
      <c r="I384" s="69"/>
      <c r="J384" s="69"/>
      <c r="K384" s="69"/>
      <c r="L384" s="46"/>
      <c r="M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</sheetData>
  <sheetProtection sheet="1" autoFilter="0" formatColumns="0" formatRows="0" objects="1" scenarios="1" spinCount="100000" saltValue="MLzSQpLQtEx1drZFjDqQ+C4oqusv1vZb30C5NDAPiIctGTrMJEt7JVl5T6hQ1DoeJ5Gfb5ZVes4lRAPKVHR2Bg==" hashValue="b+Zfj05cDoEAQAOuemxIU3QqIzmvgyeqPRVTIwwxUdMoTwRtO1d7BzG8NwCJoNepturng1D0YRiifPACwe7vyw==" algorithmName="SHA-512" password="CC35"/>
  <autoFilter ref="C131:K383"/>
  <mergeCells count="9">
    <mergeCell ref="E7:H7"/>
    <mergeCell ref="E9:H9"/>
    <mergeCell ref="E18:H18"/>
    <mergeCell ref="E27:H27"/>
    <mergeCell ref="E84:H84"/>
    <mergeCell ref="E86:H86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  <c r="AZ2" s="138" t="s">
        <v>2109</v>
      </c>
      <c r="BA2" s="138" t="s">
        <v>1</v>
      </c>
      <c r="BB2" s="138" t="s">
        <v>1</v>
      </c>
      <c r="BC2" s="138" t="s">
        <v>2110</v>
      </c>
      <c r="BD2" s="13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96</v>
      </c>
      <c r="AZ3" s="138" t="s">
        <v>2111</v>
      </c>
      <c r="BA3" s="138" t="s">
        <v>1</v>
      </c>
      <c r="BB3" s="138" t="s">
        <v>1</v>
      </c>
      <c r="BC3" s="138" t="s">
        <v>2112</v>
      </c>
      <c r="BD3" s="138" t="s">
        <v>96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  <c r="AZ4" s="138" t="s">
        <v>2113</v>
      </c>
      <c r="BA4" s="138" t="s">
        <v>1</v>
      </c>
      <c r="BB4" s="138" t="s">
        <v>1</v>
      </c>
      <c r="BC4" s="138" t="s">
        <v>2114</v>
      </c>
      <c r="BD4" s="138" t="s">
        <v>96</v>
      </c>
    </row>
    <row r="5" s="1" customFormat="1" ht="6.96" customHeight="1">
      <c r="B5" s="21"/>
      <c r="L5" s="21"/>
      <c r="AZ5" s="138" t="s">
        <v>1762</v>
      </c>
      <c r="BA5" s="138" t="s">
        <v>1</v>
      </c>
      <c r="BB5" s="138" t="s">
        <v>1</v>
      </c>
      <c r="BC5" s="138" t="s">
        <v>2110</v>
      </c>
      <c r="BD5" s="138" t="s">
        <v>96</v>
      </c>
    </row>
    <row r="6" s="1" customFormat="1" ht="12" customHeight="1">
      <c r="B6" s="21"/>
      <c r="D6" s="143" t="s">
        <v>16</v>
      </c>
      <c r="L6" s="21"/>
      <c r="AZ6" s="138" t="s">
        <v>1765</v>
      </c>
      <c r="BA6" s="138" t="s">
        <v>1</v>
      </c>
      <c r="BB6" s="138" t="s">
        <v>1</v>
      </c>
      <c r="BC6" s="138" t="s">
        <v>2112</v>
      </c>
      <c r="BD6" s="138" t="s">
        <v>96</v>
      </c>
    </row>
    <row r="7" s="1" customFormat="1" ht="16.5" customHeight="1">
      <c r="B7" s="21"/>
      <c r="E7" s="144" t="str">
        <f>'Rekapitulace stavby'!K6</f>
        <v>Bakov nad Jizerou, oprava vodovodu a kanalizace</v>
      </c>
      <c r="F7" s="143"/>
      <c r="G7" s="143"/>
      <c r="H7" s="143"/>
      <c r="L7" s="21"/>
      <c r="AZ7" s="138" t="s">
        <v>1768</v>
      </c>
      <c r="BA7" s="138" t="s">
        <v>1</v>
      </c>
      <c r="BB7" s="138" t="s">
        <v>1</v>
      </c>
      <c r="BC7" s="138" t="s">
        <v>2114</v>
      </c>
      <c r="BD7" s="138" t="s">
        <v>96</v>
      </c>
    </row>
    <row r="8" s="2" customFormat="1" ht="12" customHeight="1">
      <c r="A8" s="40"/>
      <c r="B8" s="46"/>
      <c r="C8" s="40"/>
      <c r="D8" s="143" t="s">
        <v>132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8" t="s">
        <v>1769</v>
      </c>
      <c r="BA8" s="138" t="s">
        <v>1</v>
      </c>
      <c r="BB8" s="138" t="s">
        <v>1</v>
      </c>
      <c r="BC8" s="138" t="s">
        <v>2115</v>
      </c>
      <c r="BD8" s="138" t="s">
        <v>96</v>
      </c>
    </row>
    <row r="9" s="2" customFormat="1" ht="16.5" customHeight="1">
      <c r="A9" s="40"/>
      <c r="B9" s="46"/>
      <c r="C9" s="40"/>
      <c r="D9" s="40"/>
      <c r="E9" s="145" t="s">
        <v>2116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8" t="s">
        <v>2117</v>
      </c>
      <c r="BA9" s="138" t="s">
        <v>1</v>
      </c>
      <c r="BB9" s="138" t="s">
        <v>1</v>
      </c>
      <c r="BC9" s="138" t="s">
        <v>2118</v>
      </c>
      <c r="BD9" s="138" t="s">
        <v>96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8" t="s">
        <v>1240</v>
      </c>
      <c r="BA10" s="138" t="s">
        <v>1</v>
      </c>
      <c r="BB10" s="138" t="s">
        <v>1</v>
      </c>
      <c r="BC10" s="138" t="s">
        <v>2119</v>
      </c>
      <c r="BD10" s="138" t="s">
        <v>96</v>
      </c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112</v>
      </c>
      <c r="G11" s="40"/>
      <c r="H11" s="40"/>
      <c r="I11" s="143" t="s">
        <v>20</v>
      </c>
      <c r="J11" s="146" t="s">
        <v>1775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8" t="s">
        <v>1242</v>
      </c>
      <c r="BA11" s="138" t="s">
        <v>1</v>
      </c>
      <c r="BB11" s="138" t="s">
        <v>1</v>
      </c>
      <c r="BC11" s="138" t="s">
        <v>1243</v>
      </c>
      <c r="BD11" s="138" t="s">
        <v>96</v>
      </c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5. 8. 2022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8" t="s">
        <v>1803</v>
      </c>
      <c r="BA12" s="138" t="s">
        <v>1</v>
      </c>
      <c r="BB12" s="138" t="s">
        <v>1</v>
      </c>
      <c r="BC12" s="138" t="s">
        <v>2120</v>
      </c>
      <c r="BD12" s="138" t="s">
        <v>96</v>
      </c>
    </row>
    <row r="13" s="2" customFormat="1" ht="21.84" customHeight="1">
      <c r="A13" s="40"/>
      <c r="B13" s="46"/>
      <c r="C13" s="40"/>
      <c r="D13" s="148" t="s">
        <v>26</v>
      </c>
      <c r="E13" s="40"/>
      <c r="F13" s="149" t="s">
        <v>27</v>
      </c>
      <c r="G13" s="40"/>
      <c r="H13" s="40"/>
      <c r="I13" s="148" t="s">
        <v>28</v>
      </c>
      <c r="J13" s="149" t="s">
        <v>144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8" t="s">
        <v>2121</v>
      </c>
      <c r="BA13" s="138" t="s">
        <v>1</v>
      </c>
      <c r="BB13" s="138" t="s">
        <v>1</v>
      </c>
      <c r="BC13" s="138" t="s">
        <v>2122</v>
      </c>
      <c r="BD13" s="138" t="s">
        <v>96</v>
      </c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8" t="s">
        <v>1244</v>
      </c>
      <c r="BA14" s="138" t="s">
        <v>1</v>
      </c>
      <c r="BB14" s="138" t="s">
        <v>1</v>
      </c>
      <c r="BC14" s="138" t="s">
        <v>2123</v>
      </c>
      <c r="BD14" s="138" t="s">
        <v>96</v>
      </c>
    </row>
    <row r="15" s="2" customFormat="1" ht="18" customHeight="1">
      <c r="A15" s="40"/>
      <c r="B15" s="46"/>
      <c r="C15" s="40"/>
      <c r="D15" s="40"/>
      <c r="E15" s="146" t="s">
        <v>33</v>
      </c>
      <c r="F15" s="40"/>
      <c r="G15" s="40"/>
      <c r="H15" s="40"/>
      <c r="I15" s="143" t="s">
        <v>34</v>
      </c>
      <c r="J15" s="146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8" t="s">
        <v>168</v>
      </c>
      <c r="BA15" s="138" t="s">
        <v>1</v>
      </c>
      <c r="BB15" s="138" t="s">
        <v>1</v>
      </c>
      <c r="BC15" s="138" t="s">
        <v>2124</v>
      </c>
      <c r="BD15" s="138" t="s">
        <v>96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8" t="s">
        <v>170</v>
      </c>
      <c r="BA16" s="138" t="s">
        <v>1</v>
      </c>
      <c r="BB16" s="138" t="s">
        <v>1</v>
      </c>
      <c r="BC16" s="138" t="s">
        <v>2125</v>
      </c>
      <c r="BD16" s="138" t="s">
        <v>96</v>
      </c>
    </row>
    <row r="17" s="2" customFormat="1" ht="12" customHeight="1">
      <c r="A17" s="40"/>
      <c r="B17" s="46"/>
      <c r="C17" s="40"/>
      <c r="D17" s="143" t="s">
        <v>36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8" t="s">
        <v>176</v>
      </c>
      <c r="BA17" s="138" t="s">
        <v>1</v>
      </c>
      <c r="BB17" s="138" t="s">
        <v>1</v>
      </c>
      <c r="BC17" s="138" t="s">
        <v>2126</v>
      </c>
      <c r="BD17" s="138" t="s">
        <v>96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8" t="s">
        <v>178</v>
      </c>
      <c r="BA18" s="138" t="s">
        <v>1</v>
      </c>
      <c r="BB18" s="138" t="s">
        <v>1</v>
      </c>
      <c r="BC18" s="138" t="s">
        <v>85</v>
      </c>
      <c r="BD18" s="138" t="s">
        <v>96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8" t="s">
        <v>180</v>
      </c>
      <c r="BA19" s="138" t="s">
        <v>1</v>
      </c>
      <c r="BB19" s="138" t="s">
        <v>1</v>
      </c>
      <c r="BC19" s="138" t="s">
        <v>2126</v>
      </c>
      <c r="BD19" s="138" t="s">
        <v>96</v>
      </c>
    </row>
    <row r="20" s="2" customFormat="1" ht="12" customHeight="1">
      <c r="A20" s="40"/>
      <c r="B20" s="46"/>
      <c r="C20" s="40"/>
      <c r="D20" s="143" t="s">
        <v>38</v>
      </c>
      <c r="E20" s="40"/>
      <c r="F20" s="40"/>
      <c r="G20" s="40"/>
      <c r="H20" s="40"/>
      <c r="I20" s="143" t="s">
        <v>31</v>
      </c>
      <c r="J20" s="146" t="s">
        <v>39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8" t="s">
        <v>182</v>
      </c>
      <c r="BA20" s="138" t="s">
        <v>1</v>
      </c>
      <c r="BB20" s="138" t="s">
        <v>1</v>
      </c>
      <c r="BC20" s="138" t="s">
        <v>2127</v>
      </c>
      <c r="BD20" s="138" t="s">
        <v>96</v>
      </c>
    </row>
    <row r="21" s="2" customFormat="1" ht="18" customHeight="1">
      <c r="A21" s="40"/>
      <c r="B21" s="46"/>
      <c r="C21" s="40"/>
      <c r="D21" s="40"/>
      <c r="E21" s="146" t="s">
        <v>40</v>
      </c>
      <c r="F21" s="40"/>
      <c r="G21" s="40"/>
      <c r="H21" s="40"/>
      <c r="I21" s="143" t="s">
        <v>34</v>
      </c>
      <c r="J21" s="146" t="s">
        <v>41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8" t="s">
        <v>184</v>
      </c>
      <c r="BA21" s="138" t="s">
        <v>1</v>
      </c>
      <c r="BB21" s="138" t="s">
        <v>1</v>
      </c>
      <c r="BC21" s="138" t="s">
        <v>2127</v>
      </c>
      <c r="BD21" s="138" t="s">
        <v>96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8" t="s">
        <v>185</v>
      </c>
      <c r="BA22" s="138" t="s">
        <v>1</v>
      </c>
      <c r="BB22" s="138" t="s">
        <v>1</v>
      </c>
      <c r="BC22" s="138" t="s">
        <v>2128</v>
      </c>
      <c r="BD22" s="138" t="s">
        <v>96</v>
      </c>
    </row>
    <row r="23" s="2" customFormat="1" ht="12" customHeight="1">
      <c r="A23" s="40"/>
      <c r="B23" s="46"/>
      <c r="C23" s="40"/>
      <c r="D23" s="143" t="s">
        <v>43</v>
      </c>
      <c r="E23" s="40"/>
      <c r="F23" s="40"/>
      <c r="G23" s="40"/>
      <c r="H23" s="40"/>
      <c r="I23" s="143" t="s">
        <v>31</v>
      </c>
      <c r="J23" s="146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8" t="s">
        <v>187</v>
      </c>
      <c r="BA23" s="138" t="s">
        <v>1</v>
      </c>
      <c r="BB23" s="138" t="s">
        <v>1</v>
      </c>
      <c r="BC23" s="138" t="s">
        <v>2129</v>
      </c>
      <c r="BD23" s="138" t="s">
        <v>96</v>
      </c>
    </row>
    <row r="24" s="2" customFormat="1" ht="18" customHeight="1">
      <c r="A24" s="40"/>
      <c r="B24" s="46"/>
      <c r="C24" s="40"/>
      <c r="D24" s="40"/>
      <c r="E24" s="146" t="s">
        <v>40</v>
      </c>
      <c r="F24" s="40"/>
      <c r="G24" s="40"/>
      <c r="H24" s="40"/>
      <c r="I24" s="143" t="s">
        <v>34</v>
      </c>
      <c r="J24" s="146" t="s">
        <v>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8" t="s">
        <v>189</v>
      </c>
      <c r="BA24" s="138" t="s">
        <v>1</v>
      </c>
      <c r="BB24" s="138" t="s">
        <v>1</v>
      </c>
      <c r="BC24" s="138" t="s">
        <v>85</v>
      </c>
      <c r="BD24" s="138" t="s">
        <v>96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8" t="s">
        <v>191</v>
      </c>
      <c r="BA25" s="138" t="s">
        <v>1</v>
      </c>
      <c r="BB25" s="138" t="s">
        <v>1</v>
      </c>
      <c r="BC25" s="138" t="s">
        <v>2127</v>
      </c>
      <c r="BD25" s="138" t="s">
        <v>96</v>
      </c>
    </row>
    <row r="26" s="2" customFormat="1" ht="12" customHeight="1">
      <c r="A26" s="40"/>
      <c r="B26" s="46"/>
      <c r="C26" s="40"/>
      <c r="D26" s="143" t="s">
        <v>44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8" t="s">
        <v>193</v>
      </c>
      <c r="BA26" s="138" t="s">
        <v>1</v>
      </c>
      <c r="BB26" s="138" t="s">
        <v>1</v>
      </c>
      <c r="BC26" s="138" t="s">
        <v>2127</v>
      </c>
      <c r="BD26" s="138" t="s">
        <v>96</v>
      </c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Z27" s="154" t="s">
        <v>194</v>
      </c>
      <c r="BA27" s="154" t="s">
        <v>1</v>
      </c>
      <c r="BB27" s="154" t="s">
        <v>1</v>
      </c>
      <c r="BC27" s="154" t="s">
        <v>2130</v>
      </c>
      <c r="BD27" s="154" t="s">
        <v>96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38" t="s">
        <v>196</v>
      </c>
      <c r="BA28" s="138" t="s">
        <v>1</v>
      </c>
      <c r="BB28" s="138" t="s">
        <v>1</v>
      </c>
      <c r="BC28" s="138" t="s">
        <v>2131</v>
      </c>
      <c r="BD28" s="138" t="s">
        <v>96</v>
      </c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38" t="s">
        <v>198</v>
      </c>
      <c r="BA29" s="138" t="s">
        <v>1</v>
      </c>
      <c r="BB29" s="138" t="s">
        <v>1</v>
      </c>
      <c r="BC29" s="138" t="s">
        <v>2132</v>
      </c>
      <c r="BD29" s="138" t="s">
        <v>96</v>
      </c>
    </row>
    <row r="30" s="2" customFormat="1" ht="25.44" customHeight="1">
      <c r="A30" s="40"/>
      <c r="B30" s="46"/>
      <c r="C30" s="40"/>
      <c r="D30" s="156" t="s">
        <v>45</v>
      </c>
      <c r="E30" s="40"/>
      <c r="F30" s="40"/>
      <c r="G30" s="40"/>
      <c r="H30" s="40"/>
      <c r="I30" s="40"/>
      <c r="J30" s="157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38" t="s">
        <v>1252</v>
      </c>
      <c r="BA30" s="138" t="s">
        <v>1</v>
      </c>
      <c r="BB30" s="138" t="s">
        <v>1</v>
      </c>
      <c r="BC30" s="138" t="s">
        <v>1253</v>
      </c>
      <c r="BD30" s="138" t="s">
        <v>96</v>
      </c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38" t="s">
        <v>204</v>
      </c>
      <c r="BA31" s="138" t="s">
        <v>1</v>
      </c>
      <c r="BB31" s="138" t="s">
        <v>1</v>
      </c>
      <c r="BC31" s="138" t="s">
        <v>2133</v>
      </c>
      <c r="BD31" s="138" t="s">
        <v>96</v>
      </c>
    </row>
    <row r="32" s="2" customFormat="1" ht="14.4" customHeight="1">
      <c r="A32" s="40"/>
      <c r="B32" s="46"/>
      <c r="C32" s="40"/>
      <c r="D32" s="40"/>
      <c r="E32" s="40"/>
      <c r="F32" s="158" t="s">
        <v>47</v>
      </c>
      <c r="G32" s="40"/>
      <c r="H32" s="40"/>
      <c r="I32" s="158" t="s">
        <v>46</v>
      </c>
      <c r="J32" s="158" t="s">
        <v>48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38" t="s">
        <v>1230</v>
      </c>
      <c r="BA32" s="138" t="s">
        <v>1</v>
      </c>
      <c r="BB32" s="138" t="s">
        <v>1</v>
      </c>
      <c r="BC32" s="138" t="s">
        <v>1231</v>
      </c>
      <c r="BD32" s="138" t="s">
        <v>96</v>
      </c>
    </row>
    <row r="33" s="2" customFormat="1" ht="14.4" customHeight="1">
      <c r="A33" s="40"/>
      <c r="B33" s="46"/>
      <c r="C33" s="40"/>
      <c r="D33" s="159" t="s">
        <v>49</v>
      </c>
      <c r="E33" s="143" t="s">
        <v>50</v>
      </c>
      <c r="F33" s="160">
        <f>ROUND((SUM(BE132:BE345)),  2)</f>
        <v>0</v>
      </c>
      <c r="G33" s="40"/>
      <c r="H33" s="40"/>
      <c r="I33" s="161">
        <v>0.20999999999999999</v>
      </c>
      <c r="J33" s="160">
        <f>ROUND(((SUM(BE132:BE345))*I33),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38" t="s">
        <v>210</v>
      </c>
      <c r="BA33" s="138" t="s">
        <v>1</v>
      </c>
      <c r="BB33" s="138" t="s">
        <v>1</v>
      </c>
      <c r="BC33" s="138" t="s">
        <v>2134</v>
      </c>
      <c r="BD33" s="138" t="s">
        <v>96</v>
      </c>
    </row>
    <row r="34" s="2" customFormat="1" ht="14.4" customHeight="1">
      <c r="A34" s="40"/>
      <c r="B34" s="46"/>
      <c r="C34" s="40"/>
      <c r="D34" s="40"/>
      <c r="E34" s="143" t="s">
        <v>51</v>
      </c>
      <c r="F34" s="160">
        <f>ROUND((SUM(BF132:BF345)),  2)</f>
        <v>0</v>
      </c>
      <c r="G34" s="40"/>
      <c r="H34" s="40"/>
      <c r="I34" s="161">
        <v>0.14999999999999999</v>
      </c>
      <c r="J34" s="160">
        <f>ROUND(((SUM(BF132:BF345))*I34),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38" t="s">
        <v>2135</v>
      </c>
      <c r="BA34" s="138" t="s">
        <v>1</v>
      </c>
      <c r="BB34" s="138" t="s">
        <v>1</v>
      </c>
      <c r="BC34" s="138" t="s">
        <v>1764</v>
      </c>
      <c r="BD34" s="138" t="s">
        <v>282</v>
      </c>
    </row>
    <row r="35" hidden="1" s="2" customFormat="1" ht="14.4" customHeight="1">
      <c r="A35" s="40"/>
      <c r="B35" s="46"/>
      <c r="C35" s="40"/>
      <c r="D35" s="40"/>
      <c r="E35" s="143" t="s">
        <v>52</v>
      </c>
      <c r="F35" s="160">
        <f>ROUND((SUM(BG132:BG345)),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38" t="s">
        <v>2136</v>
      </c>
      <c r="BA35" s="138" t="s">
        <v>1</v>
      </c>
      <c r="BB35" s="138" t="s">
        <v>1</v>
      </c>
      <c r="BC35" s="138" t="s">
        <v>1761</v>
      </c>
      <c r="BD35" s="138" t="s">
        <v>282</v>
      </c>
    </row>
    <row r="36" hidden="1" s="2" customFormat="1" ht="14.4" customHeight="1">
      <c r="A36" s="40"/>
      <c r="B36" s="46"/>
      <c r="C36" s="40"/>
      <c r="D36" s="40"/>
      <c r="E36" s="143" t="s">
        <v>53</v>
      </c>
      <c r="F36" s="160">
        <f>ROUND((SUM(BH132:BH345)),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38" t="s">
        <v>1809</v>
      </c>
      <c r="BA36" s="138" t="s">
        <v>1</v>
      </c>
      <c r="BB36" s="138" t="s">
        <v>1</v>
      </c>
      <c r="BC36" s="138" t="s">
        <v>2137</v>
      </c>
      <c r="BD36" s="138" t="s">
        <v>96</v>
      </c>
    </row>
    <row r="37" hidden="1" s="2" customFormat="1" ht="14.4" customHeight="1">
      <c r="A37" s="40"/>
      <c r="B37" s="46"/>
      <c r="C37" s="40"/>
      <c r="D37" s="40"/>
      <c r="E37" s="143" t="s">
        <v>54</v>
      </c>
      <c r="F37" s="160">
        <f>ROUND((SUM(BI132:BI345)),  2)</f>
        <v>0</v>
      </c>
      <c r="G37" s="40"/>
      <c r="H37" s="40"/>
      <c r="I37" s="161">
        <v>0</v>
      </c>
      <c r="J37" s="16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55</v>
      </c>
      <c r="E39" s="164"/>
      <c r="F39" s="164"/>
      <c r="G39" s="165" t="s">
        <v>56</v>
      </c>
      <c r="H39" s="166" t="s">
        <v>57</v>
      </c>
      <c r="I39" s="164"/>
      <c r="J39" s="167">
        <f>SUM(J30:J37)</f>
        <v>0</v>
      </c>
      <c r="K39" s="168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2" customFormat="1" ht="14.4" customHeight="1">
      <c r="B49" s="65"/>
      <c r="D49" s="169" t="s">
        <v>58</v>
      </c>
      <c r="E49" s="170"/>
      <c r="F49" s="170"/>
      <c r="G49" s="169" t="s">
        <v>59</v>
      </c>
      <c r="H49" s="170"/>
      <c r="I49" s="170"/>
      <c r="J49" s="170"/>
      <c r="K49" s="170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71" t="s">
        <v>60</v>
      </c>
      <c r="E60" s="172"/>
      <c r="F60" s="173" t="s">
        <v>61</v>
      </c>
      <c r="G60" s="171" t="s">
        <v>60</v>
      </c>
      <c r="H60" s="172"/>
      <c r="I60" s="172"/>
      <c r="J60" s="174" t="s">
        <v>61</v>
      </c>
      <c r="K60" s="172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69" t="s">
        <v>62</v>
      </c>
      <c r="E64" s="175"/>
      <c r="F64" s="175"/>
      <c r="G64" s="169" t="s">
        <v>63</v>
      </c>
      <c r="H64" s="175"/>
      <c r="I64" s="175"/>
      <c r="J64" s="175"/>
      <c r="K64" s="175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71" t="s">
        <v>60</v>
      </c>
      <c r="E75" s="172"/>
      <c r="F75" s="173" t="s">
        <v>61</v>
      </c>
      <c r="G75" s="171" t="s">
        <v>60</v>
      </c>
      <c r="H75" s="172"/>
      <c r="I75" s="172"/>
      <c r="J75" s="174" t="s">
        <v>61</v>
      </c>
      <c r="K75" s="172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78"/>
      <c r="C80" s="179"/>
      <c r="D80" s="179"/>
      <c r="E80" s="179"/>
      <c r="F80" s="179"/>
      <c r="G80" s="179"/>
      <c r="H80" s="179"/>
      <c r="I80" s="179"/>
      <c r="J80" s="179"/>
      <c r="K80" s="179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230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0" t="str">
        <f>E7</f>
        <v>Bakov nad Jizerou, oprava vodovodu a kanalizace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132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2125-7 - IO 03.2-Kanalizační stoka S2-Smetanova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Bakov nad Jizerou</v>
      </c>
      <c r="G88" s="42"/>
      <c r="H88" s="42"/>
      <c r="I88" s="33" t="s">
        <v>24</v>
      </c>
      <c r="J88" s="81" t="str">
        <f>IF(J12="","",J12)</f>
        <v>5. 8. 2022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Vodovody a kanalizace Mladá Boleslav, a.s.</v>
      </c>
      <c r="G90" s="42"/>
      <c r="H90" s="42"/>
      <c r="I90" s="33" t="s">
        <v>38</v>
      </c>
      <c r="J90" s="38" t="str">
        <f>E21</f>
        <v>Ing. Petr Čepický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43</v>
      </c>
      <c r="J91" s="38" t="str">
        <f>E24</f>
        <v>Ing. Petr Čepický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81" t="s">
        <v>231</v>
      </c>
      <c r="D93" s="182"/>
      <c r="E93" s="182"/>
      <c r="F93" s="182"/>
      <c r="G93" s="182"/>
      <c r="H93" s="182"/>
      <c r="I93" s="182"/>
      <c r="J93" s="183" t="s">
        <v>232</v>
      </c>
      <c r="K93" s="18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84" t="s">
        <v>233</v>
      </c>
      <c r="D95" s="42"/>
      <c r="E95" s="42"/>
      <c r="F95" s="42"/>
      <c r="G95" s="42"/>
      <c r="H95" s="42"/>
      <c r="I95" s="42"/>
      <c r="J95" s="112">
        <f>J132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234</v>
      </c>
    </row>
    <row r="96" s="9" customFormat="1" ht="24.96" customHeight="1">
      <c r="A96" s="9"/>
      <c r="B96" s="185"/>
      <c r="C96" s="186"/>
      <c r="D96" s="187" t="s">
        <v>235</v>
      </c>
      <c r="E96" s="188"/>
      <c r="F96" s="188"/>
      <c r="G96" s="188"/>
      <c r="H96" s="188"/>
      <c r="I96" s="188"/>
      <c r="J96" s="189">
        <f>J133</f>
        <v>0</v>
      </c>
      <c r="K96" s="186"/>
      <c r="L96" s="19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91"/>
      <c r="C97" s="192"/>
      <c r="D97" s="193" t="s">
        <v>236</v>
      </c>
      <c r="E97" s="194"/>
      <c r="F97" s="194"/>
      <c r="G97" s="194"/>
      <c r="H97" s="194"/>
      <c r="I97" s="194"/>
      <c r="J97" s="195">
        <f>J134</f>
        <v>0</v>
      </c>
      <c r="K97" s="192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1"/>
      <c r="C98" s="192"/>
      <c r="D98" s="193" t="s">
        <v>1811</v>
      </c>
      <c r="E98" s="194"/>
      <c r="F98" s="194"/>
      <c r="G98" s="194"/>
      <c r="H98" s="194"/>
      <c r="I98" s="194"/>
      <c r="J98" s="195">
        <f>J215</f>
        <v>0</v>
      </c>
      <c r="K98" s="192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92"/>
      <c r="D99" s="193" t="s">
        <v>1812</v>
      </c>
      <c r="E99" s="194"/>
      <c r="F99" s="194"/>
      <c r="G99" s="194"/>
      <c r="H99" s="194"/>
      <c r="I99" s="194"/>
      <c r="J99" s="195">
        <f>J218</f>
        <v>0</v>
      </c>
      <c r="K99" s="192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92"/>
      <c r="D100" s="193" t="s">
        <v>237</v>
      </c>
      <c r="E100" s="194"/>
      <c r="F100" s="194"/>
      <c r="G100" s="194"/>
      <c r="H100" s="194"/>
      <c r="I100" s="194"/>
      <c r="J100" s="195">
        <f>J223</f>
        <v>0</v>
      </c>
      <c r="K100" s="192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92"/>
      <c r="D101" s="193" t="s">
        <v>238</v>
      </c>
      <c r="E101" s="194"/>
      <c r="F101" s="194"/>
      <c r="G101" s="194"/>
      <c r="H101" s="194"/>
      <c r="I101" s="194"/>
      <c r="J101" s="195">
        <f>J231</f>
        <v>0</v>
      </c>
      <c r="K101" s="192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92"/>
      <c r="D102" s="193" t="s">
        <v>240</v>
      </c>
      <c r="E102" s="194"/>
      <c r="F102" s="194"/>
      <c r="G102" s="194"/>
      <c r="H102" s="194"/>
      <c r="I102" s="194"/>
      <c r="J102" s="195">
        <f>J239</f>
        <v>0</v>
      </c>
      <c r="K102" s="192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92"/>
      <c r="D103" s="193" t="s">
        <v>241</v>
      </c>
      <c r="E103" s="194"/>
      <c r="F103" s="194"/>
      <c r="G103" s="194"/>
      <c r="H103" s="194"/>
      <c r="I103" s="194"/>
      <c r="J103" s="195">
        <f>J299</f>
        <v>0</v>
      </c>
      <c r="K103" s="192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1"/>
      <c r="C104" s="192"/>
      <c r="D104" s="193" t="s">
        <v>1813</v>
      </c>
      <c r="E104" s="194"/>
      <c r="F104" s="194"/>
      <c r="G104" s="194"/>
      <c r="H104" s="194"/>
      <c r="I104" s="194"/>
      <c r="J104" s="195">
        <f>J303</f>
        <v>0</v>
      </c>
      <c r="K104" s="192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92"/>
      <c r="D105" s="193" t="s">
        <v>243</v>
      </c>
      <c r="E105" s="194"/>
      <c r="F105" s="194"/>
      <c r="G105" s="194"/>
      <c r="H105" s="194"/>
      <c r="I105" s="194"/>
      <c r="J105" s="195">
        <f>J313</f>
        <v>0</v>
      </c>
      <c r="K105" s="192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92"/>
      <c r="D106" s="193" t="s">
        <v>244</v>
      </c>
      <c r="E106" s="194"/>
      <c r="F106" s="194"/>
      <c r="G106" s="194"/>
      <c r="H106" s="194"/>
      <c r="I106" s="194"/>
      <c r="J106" s="195">
        <f>J325</f>
        <v>0</v>
      </c>
      <c r="K106" s="192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5"/>
      <c r="C107" s="186"/>
      <c r="D107" s="187" t="s">
        <v>1814</v>
      </c>
      <c r="E107" s="188"/>
      <c r="F107" s="188"/>
      <c r="G107" s="188"/>
      <c r="H107" s="188"/>
      <c r="I107" s="188"/>
      <c r="J107" s="189">
        <f>J330</f>
        <v>0</v>
      </c>
      <c r="K107" s="186"/>
      <c r="L107" s="19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1"/>
      <c r="C108" s="192"/>
      <c r="D108" s="193" t="s">
        <v>1815</v>
      </c>
      <c r="E108" s="194"/>
      <c r="F108" s="194"/>
      <c r="G108" s="194"/>
      <c r="H108" s="194"/>
      <c r="I108" s="194"/>
      <c r="J108" s="195">
        <f>J331</f>
        <v>0</v>
      </c>
      <c r="K108" s="192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5"/>
      <c r="C109" s="186"/>
      <c r="D109" s="187" t="s">
        <v>245</v>
      </c>
      <c r="E109" s="188"/>
      <c r="F109" s="188"/>
      <c r="G109" s="188"/>
      <c r="H109" s="188"/>
      <c r="I109" s="188"/>
      <c r="J109" s="189">
        <f>J336</f>
        <v>0</v>
      </c>
      <c r="K109" s="186"/>
      <c r="L109" s="19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1"/>
      <c r="C110" s="192"/>
      <c r="D110" s="193" t="s">
        <v>246</v>
      </c>
      <c r="E110" s="194"/>
      <c r="F110" s="194"/>
      <c r="G110" s="194"/>
      <c r="H110" s="194"/>
      <c r="I110" s="194"/>
      <c r="J110" s="195">
        <f>J337</f>
        <v>0</v>
      </c>
      <c r="K110" s="192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1"/>
      <c r="C111" s="192"/>
      <c r="D111" s="193" t="s">
        <v>247</v>
      </c>
      <c r="E111" s="194"/>
      <c r="F111" s="194"/>
      <c r="G111" s="194"/>
      <c r="H111" s="194"/>
      <c r="I111" s="194"/>
      <c r="J111" s="195">
        <f>J342</f>
        <v>0</v>
      </c>
      <c r="K111" s="192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1"/>
      <c r="C112" s="192"/>
      <c r="D112" s="193" t="s">
        <v>248</v>
      </c>
      <c r="E112" s="194"/>
      <c r="F112" s="194"/>
      <c r="G112" s="194"/>
      <c r="H112" s="194"/>
      <c r="I112" s="194"/>
      <c r="J112" s="195">
        <f>J344</f>
        <v>0</v>
      </c>
      <c r="K112" s="192"/>
      <c r="L112" s="19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249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0" t="str">
        <f>E7</f>
        <v>Bakov nad Jizerou, oprava vodovodu a kanalizace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132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2125-7 - IO 03.2-Kanalizační stoka S2-Smetanova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Bakov nad Jizerou</v>
      </c>
      <c r="G126" s="42"/>
      <c r="H126" s="42"/>
      <c r="I126" s="33" t="s">
        <v>24</v>
      </c>
      <c r="J126" s="81" t="str">
        <f>IF(J12="","",J12)</f>
        <v>5. 8. 2022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30</v>
      </c>
      <c r="D128" s="42"/>
      <c r="E128" s="42"/>
      <c r="F128" s="28" t="str">
        <f>E15</f>
        <v>Vodovody a kanalizace Mladá Boleslav, a.s.</v>
      </c>
      <c r="G128" s="42"/>
      <c r="H128" s="42"/>
      <c r="I128" s="33" t="s">
        <v>38</v>
      </c>
      <c r="J128" s="38" t="str">
        <f>E21</f>
        <v>Ing. Petr Čepický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3" t="s">
        <v>36</v>
      </c>
      <c r="D129" s="42"/>
      <c r="E129" s="42"/>
      <c r="F129" s="28" t="str">
        <f>IF(E18="","",E18)</f>
        <v>Vyplň údaj</v>
      </c>
      <c r="G129" s="42"/>
      <c r="H129" s="42"/>
      <c r="I129" s="33" t="s">
        <v>43</v>
      </c>
      <c r="J129" s="38" t="str">
        <f>E24</f>
        <v>Ing. Petr Čepický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197"/>
      <c r="B131" s="198"/>
      <c r="C131" s="199" t="s">
        <v>250</v>
      </c>
      <c r="D131" s="200" t="s">
        <v>70</v>
      </c>
      <c r="E131" s="200" t="s">
        <v>66</v>
      </c>
      <c r="F131" s="200" t="s">
        <v>67</v>
      </c>
      <c r="G131" s="200" t="s">
        <v>251</v>
      </c>
      <c r="H131" s="200" t="s">
        <v>252</v>
      </c>
      <c r="I131" s="200" t="s">
        <v>253</v>
      </c>
      <c r="J131" s="201" t="s">
        <v>232</v>
      </c>
      <c r="K131" s="202" t="s">
        <v>254</v>
      </c>
      <c r="L131" s="203"/>
      <c r="M131" s="102" t="s">
        <v>1</v>
      </c>
      <c r="N131" s="103" t="s">
        <v>49</v>
      </c>
      <c r="O131" s="103" t="s">
        <v>255</v>
      </c>
      <c r="P131" s="103" t="s">
        <v>256</v>
      </c>
      <c r="Q131" s="103" t="s">
        <v>257</v>
      </c>
      <c r="R131" s="103" t="s">
        <v>258</v>
      </c>
      <c r="S131" s="103" t="s">
        <v>259</v>
      </c>
      <c r="T131" s="104" t="s">
        <v>260</v>
      </c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</row>
    <row r="132" s="2" customFormat="1" ht="22.8" customHeight="1">
      <c r="A132" s="40"/>
      <c r="B132" s="41"/>
      <c r="C132" s="109" t="s">
        <v>261</v>
      </c>
      <c r="D132" s="42"/>
      <c r="E132" s="42"/>
      <c r="F132" s="42"/>
      <c r="G132" s="42"/>
      <c r="H132" s="42"/>
      <c r="I132" s="42"/>
      <c r="J132" s="204">
        <f>BK132</f>
        <v>0</v>
      </c>
      <c r="K132" s="42"/>
      <c r="L132" s="46"/>
      <c r="M132" s="105"/>
      <c r="N132" s="205"/>
      <c r="O132" s="106"/>
      <c r="P132" s="206">
        <f>P133+P330+P336</f>
        <v>0</v>
      </c>
      <c r="Q132" s="106"/>
      <c r="R132" s="206">
        <f>R133+R330+R336</f>
        <v>326.64284091999997</v>
      </c>
      <c r="S132" s="106"/>
      <c r="T132" s="207">
        <f>T133+T330+T336</f>
        <v>262.04162199999996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84</v>
      </c>
      <c r="AU132" s="18" t="s">
        <v>234</v>
      </c>
      <c r="BK132" s="208">
        <f>BK133+BK330+BK336</f>
        <v>0</v>
      </c>
    </row>
    <row r="133" s="12" customFormat="1" ht="25.92" customHeight="1">
      <c r="A133" s="12"/>
      <c r="B133" s="209"/>
      <c r="C133" s="210"/>
      <c r="D133" s="211" t="s">
        <v>84</v>
      </c>
      <c r="E133" s="212" t="s">
        <v>262</v>
      </c>
      <c r="F133" s="212" t="s">
        <v>263</v>
      </c>
      <c r="G133" s="210"/>
      <c r="H133" s="210"/>
      <c r="I133" s="213"/>
      <c r="J133" s="214">
        <f>BK133</f>
        <v>0</v>
      </c>
      <c r="K133" s="210"/>
      <c r="L133" s="215"/>
      <c r="M133" s="216"/>
      <c r="N133" s="217"/>
      <c r="O133" s="217"/>
      <c r="P133" s="218">
        <f>P134+P215+P218+P223+P231+P239+P299+P313+P325</f>
        <v>0</v>
      </c>
      <c r="Q133" s="217"/>
      <c r="R133" s="218">
        <f>R134+R215+R218+R223+R231+R239+R299+R313+R325</f>
        <v>326.57305131999999</v>
      </c>
      <c r="S133" s="217"/>
      <c r="T133" s="219">
        <f>T134+T215+T218+T223+T231+T239+T299+T313+T325</f>
        <v>262.04162199999996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93</v>
      </c>
      <c r="AT133" s="221" t="s">
        <v>84</v>
      </c>
      <c r="AU133" s="221" t="s">
        <v>85</v>
      </c>
      <c r="AY133" s="220" t="s">
        <v>264</v>
      </c>
      <c r="BK133" s="222">
        <f>BK134+BK215+BK218+BK223+BK231+BK239+BK299+BK313+BK325</f>
        <v>0</v>
      </c>
    </row>
    <row r="134" s="12" customFormat="1" ht="22.8" customHeight="1">
      <c r="A134" s="12"/>
      <c r="B134" s="209"/>
      <c r="C134" s="210"/>
      <c r="D134" s="211" t="s">
        <v>84</v>
      </c>
      <c r="E134" s="223" t="s">
        <v>93</v>
      </c>
      <c r="F134" s="223" t="s">
        <v>265</v>
      </c>
      <c r="G134" s="210"/>
      <c r="H134" s="210"/>
      <c r="I134" s="213"/>
      <c r="J134" s="224">
        <f>BK134</f>
        <v>0</v>
      </c>
      <c r="K134" s="210"/>
      <c r="L134" s="215"/>
      <c r="M134" s="216"/>
      <c r="N134" s="217"/>
      <c r="O134" s="217"/>
      <c r="P134" s="218">
        <f>SUM(P135:P214)</f>
        <v>0</v>
      </c>
      <c r="Q134" s="217"/>
      <c r="R134" s="218">
        <f>SUM(R135:R214)</f>
        <v>247.28079972000001</v>
      </c>
      <c r="S134" s="217"/>
      <c r="T134" s="219">
        <f>SUM(T135:T214)</f>
        <v>213.62829499999998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93</v>
      </c>
      <c r="AT134" s="221" t="s">
        <v>84</v>
      </c>
      <c r="AU134" s="221" t="s">
        <v>93</v>
      </c>
      <c r="AY134" s="220" t="s">
        <v>264</v>
      </c>
      <c r="BK134" s="222">
        <f>SUM(BK135:BK214)</f>
        <v>0</v>
      </c>
    </row>
    <row r="135" s="2" customFormat="1" ht="24.15" customHeight="1">
      <c r="A135" s="40"/>
      <c r="B135" s="41"/>
      <c r="C135" s="225" t="s">
        <v>93</v>
      </c>
      <c r="D135" s="225" t="s">
        <v>266</v>
      </c>
      <c r="E135" s="226" t="s">
        <v>1254</v>
      </c>
      <c r="F135" s="227" t="s">
        <v>1255</v>
      </c>
      <c r="G135" s="228" t="s">
        <v>269</v>
      </c>
      <c r="H135" s="229">
        <v>308</v>
      </c>
      <c r="I135" s="230"/>
      <c r="J135" s="231">
        <f>ROUND(I135*H135,2)</f>
        <v>0</v>
      </c>
      <c r="K135" s="232"/>
      <c r="L135" s="46"/>
      <c r="M135" s="233" t="s">
        <v>1</v>
      </c>
      <c r="N135" s="234" t="s">
        <v>50</v>
      </c>
      <c r="O135" s="93"/>
      <c r="P135" s="235">
        <f>O135*H135</f>
        <v>0</v>
      </c>
      <c r="Q135" s="235">
        <v>0</v>
      </c>
      <c r="R135" s="235">
        <f>Q135*H135</f>
        <v>0</v>
      </c>
      <c r="S135" s="235">
        <v>0.29499999999999998</v>
      </c>
      <c r="T135" s="236">
        <f>S135*H135</f>
        <v>90.859999999999999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7" t="s">
        <v>270</v>
      </c>
      <c r="AT135" s="237" t="s">
        <v>266</v>
      </c>
      <c r="AU135" s="237" t="s">
        <v>96</v>
      </c>
      <c r="AY135" s="18" t="s">
        <v>264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8" t="s">
        <v>93</v>
      </c>
      <c r="BK135" s="238">
        <f>ROUND(I135*H135,2)</f>
        <v>0</v>
      </c>
      <c r="BL135" s="18" t="s">
        <v>270</v>
      </c>
      <c r="BM135" s="237" t="s">
        <v>2138</v>
      </c>
    </row>
    <row r="136" s="13" customFormat="1">
      <c r="A136" s="13"/>
      <c r="B136" s="239"/>
      <c r="C136" s="240"/>
      <c r="D136" s="241" t="s">
        <v>272</v>
      </c>
      <c r="E136" s="242" t="s">
        <v>2109</v>
      </c>
      <c r="F136" s="243" t="s">
        <v>2139</v>
      </c>
      <c r="G136" s="240"/>
      <c r="H136" s="244">
        <v>85.299999999999997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272</v>
      </c>
      <c r="AU136" s="250" t="s">
        <v>96</v>
      </c>
      <c r="AV136" s="13" t="s">
        <v>96</v>
      </c>
      <c r="AW136" s="13" t="s">
        <v>42</v>
      </c>
      <c r="AX136" s="13" t="s">
        <v>85</v>
      </c>
      <c r="AY136" s="250" t="s">
        <v>264</v>
      </c>
    </row>
    <row r="137" s="14" customFormat="1">
      <c r="A137" s="14"/>
      <c r="B137" s="251"/>
      <c r="C137" s="252"/>
      <c r="D137" s="241" t="s">
        <v>272</v>
      </c>
      <c r="E137" s="253" t="s">
        <v>1762</v>
      </c>
      <c r="F137" s="254" t="s">
        <v>281</v>
      </c>
      <c r="G137" s="252"/>
      <c r="H137" s="255">
        <v>85.299999999999997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272</v>
      </c>
      <c r="AU137" s="261" t="s">
        <v>96</v>
      </c>
      <c r="AV137" s="14" t="s">
        <v>282</v>
      </c>
      <c r="AW137" s="14" t="s">
        <v>42</v>
      </c>
      <c r="AX137" s="14" t="s">
        <v>85</v>
      </c>
      <c r="AY137" s="261" t="s">
        <v>264</v>
      </c>
    </row>
    <row r="138" s="13" customFormat="1">
      <c r="A138" s="13"/>
      <c r="B138" s="239"/>
      <c r="C138" s="240"/>
      <c r="D138" s="241" t="s">
        <v>272</v>
      </c>
      <c r="E138" s="242" t="s">
        <v>2111</v>
      </c>
      <c r="F138" s="243" t="s">
        <v>2140</v>
      </c>
      <c r="G138" s="240"/>
      <c r="H138" s="244">
        <v>24.800000000000001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272</v>
      </c>
      <c r="AU138" s="250" t="s">
        <v>96</v>
      </c>
      <c r="AV138" s="13" t="s">
        <v>96</v>
      </c>
      <c r="AW138" s="13" t="s">
        <v>42</v>
      </c>
      <c r="AX138" s="13" t="s">
        <v>85</v>
      </c>
      <c r="AY138" s="250" t="s">
        <v>264</v>
      </c>
    </row>
    <row r="139" s="14" customFormat="1">
      <c r="A139" s="14"/>
      <c r="B139" s="251"/>
      <c r="C139" s="252"/>
      <c r="D139" s="241" t="s">
        <v>272</v>
      </c>
      <c r="E139" s="253" t="s">
        <v>1765</v>
      </c>
      <c r="F139" s="254" t="s">
        <v>281</v>
      </c>
      <c r="G139" s="252"/>
      <c r="H139" s="255">
        <v>24.800000000000001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272</v>
      </c>
      <c r="AU139" s="261" t="s">
        <v>96</v>
      </c>
      <c r="AV139" s="14" t="s">
        <v>282</v>
      </c>
      <c r="AW139" s="14" t="s">
        <v>42</v>
      </c>
      <c r="AX139" s="14" t="s">
        <v>85</v>
      </c>
      <c r="AY139" s="261" t="s">
        <v>264</v>
      </c>
    </row>
    <row r="140" s="13" customFormat="1">
      <c r="A140" s="13"/>
      <c r="B140" s="239"/>
      <c r="C140" s="240"/>
      <c r="D140" s="241" t="s">
        <v>272</v>
      </c>
      <c r="E140" s="242" t="s">
        <v>2113</v>
      </c>
      <c r="F140" s="243" t="s">
        <v>2141</v>
      </c>
      <c r="G140" s="240"/>
      <c r="H140" s="244">
        <v>201.41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272</v>
      </c>
      <c r="AU140" s="250" t="s">
        <v>96</v>
      </c>
      <c r="AV140" s="13" t="s">
        <v>96</v>
      </c>
      <c r="AW140" s="13" t="s">
        <v>42</v>
      </c>
      <c r="AX140" s="13" t="s">
        <v>85</v>
      </c>
      <c r="AY140" s="250" t="s">
        <v>264</v>
      </c>
    </row>
    <row r="141" s="14" customFormat="1">
      <c r="A141" s="14"/>
      <c r="B141" s="251"/>
      <c r="C141" s="252"/>
      <c r="D141" s="241" t="s">
        <v>272</v>
      </c>
      <c r="E141" s="253" t="s">
        <v>1768</v>
      </c>
      <c r="F141" s="254" t="s">
        <v>281</v>
      </c>
      <c r="G141" s="252"/>
      <c r="H141" s="255">
        <v>201.41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272</v>
      </c>
      <c r="AU141" s="261" t="s">
        <v>96</v>
      </c>
      <c r="AV141" s="14" t="s">
        <v>282</v>
      </c>
      <c r="AW141" s="14" t="s">
        <v>42</v>
      </c>
      <c r="AX141" s="14" t="s">
        <v>85</v>
      </c>
      <c r="AY141" s="261" t="s">
        <v>264</v>
      </c>
    </row>
    <row r="142" s="13" customFormat="1">
      <c r="A142" s="13"/>
      <c r="B142" s="239"/>
      <c r="C142" s="240"/>
      <c r="D142" s="241" t="s">
        <v>272</v>
      </c>
      <c r="E142" s="242" t="s">
        <v>2117</v>
      </c>
      <c r="F142" s="243" t="s">
        <v>2142</v>
      </c>
      <c r="G142" s="240"/>
      <c r="H142" s="244">
        <v>39.045000000000002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272</v>
      </c>
      <c r="AU142" s="250" t="s">
        <v>96</v>
      </c>
      <c r="AV142" s="13" t="s">
        <v>96</v>
      </c>
      <c r="AW142" s="13" t="s">
        <v>42</v>
      </c>
      <c r="AX142" s="13" t="s">
        <v>85</v>
      </c>
      <c r="AY142" s="250" t="s">
        <v>264</v>
      </c>
    </row>
    <row r="143" s="14" customFormat="1">
      <c r="A143" s="14"/>
      <c r="B143" s="251"/>
      <c r="C143" s="252"/>
      <c r="D143" s="241" t="s">
        <v>272</v>
      </c>
      <c r="E143" s="253" t="s">
        <v>1821</v>
      </c>
      <c r="F143" s="254" t="s">
        <v>281</v>
      </c>
      <c r="G143" s="252"/>
      <c r="H143" s="255">
        <v>39.045000000000002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272</v>
      </c>
      <c r="AU143" s="261" t="s">
        <v>96</v>
      </c>
      <c r="AV143" s="14" t="s">
        <v>282</v>
      </c>
      <c r="AW143" s="14" t="s">
        <v>42</v>
      </c>
      <c r="AX143" s="14" t="s">
        <v>85</v>
      </c>
      <c r="AY143" s="261" t="s">
        <v>264</v>
      </c>
    </row>
    <row r="144" s="13" customFormat="1">
      <c r="A144" s="13"/>
      <c r="B144" s="239"/>
      <c r="C144" s="240"/>
      <c r="D144" s="241" t="s">
        <v>272</v>
      </c>
      <c r="E144" s="242" t="s">
        <v>1769</v>
      </c>
      <c r="F144" s="243" t="s">
        <v>2143</v>
      </c>
      <c r="G144" s="240"/>
      <c r="H144" s="244">
        <v>1.968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272</v>
      </c>
      <c r="AU144" s="250" t="s">
        <v>96</v>
      </c>
      <c r="AV144" s="13" t="s">
        <v>96</v>
      </c>
      <c r="AW144" s="13" t="s">
        <v>42</v>
      </c>
      <c r="AX144" s="13" t="s">
        <v>85</v>
      </c>
      <c r="AY144" s="250" t="s">
        <v>264</v>
      </c>
    </row>
    <row r="145" s="14" customFormat="1">
      <c r="A145" s="14"/>
      <c r="B145" s="251"/>
      <c r="C145" s="252"/>
      <c r="D145" s="241" t="s">
        <v>272</v>
      </c>
      <c r="E145" s="253" t="s">
        <v>1</v>
      </c>
      <c r="F145" s="254" t="s">
        <v>281</v>
      </c>
      <c r="G145" s="252"/>
      <c r="H145" s="255">
        <v>1.968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272</v>
      </c>
      <c r="AU145" s="261" t="s">
        <v>96</v>
      </c>
      <c r="AV145" s="14" t="s">
        <v>282</v>
      </c>
      <c r="AW145" s="14" t="s">
        <v>42</v>
      </c>
      <c r="AX145" s="14" t="s">
        <v>85</v>
      </c>
      <c r="AY145" s="261" t="s">
        <v>264</v>
      </c>
    </row>
    <row r="146" s="13" customFormat="1">
      <c r="A146" s="13"/>
      <c r="B146" s="239"/>
      <c r="C146" s="240"/>
      <c r="D146" s="241" t="s">
        <v>272</v>
      </c>
      <c r="E146" s="242" t="s">
        <v>2144</v>
      </c>
      <c r="F146" s="243" t="s">
        <v>1824</v>
      </c>
      <c r="G146" s="240"/>
      <c r="H146" s="244">
        <v>17.863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272</v>
      </c>
      <c r="AU146" s="250" t="s">
        <v>96</v>
      </c>
      <c r="AV146" s="13" t="s">
        <v>96</v>
      </c>
      <c r="AW146" s="13" t="s">
        <v>42</v>
      </c>
      <c r="AX146" s="13" t="s">
        <v>85</v>
      </c>
      <c r="AY146" s="250" t="s">
        <v>264</v>
      </c>
    </row>
    <row r="147" s="14" customFormat="1">
      <c r="A147" s="14"/>
      <c r="B147" s="251"/>
      <c r="C147" s="252"/>
      <c r="D147" s="241" t="s">
        <v>272</v>
      </c>
      <c r="E147" s="253" t="s">
        <v>1803</v>
      </c>
      <c r="F147" s="254" t="s">
        <v>281</v>
      </c>
      <c r="G147" s="252"/>
      <c r="H147" s="255">
        <v>17.863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272</v>
      </c>
      <c r="AU147" s="261" t="s">
        <v>96</v>
      </c>
      <c r="AV147" s="14" t="s">
        <v>282</v>
      </c>
      <c r="AW147" s="14" t="s">
        <v>42</v>
      </c>
      <c r="AX147" s="14" t="s">
        <v>85</v>
      </c>
      <c r="AY147" s="261" t="s">
        <v>264</v>
      </c>
    </row>
    <row r="148" s="13" customFormat="1">
      <c r="A148" s="13"/>
      <c r="B148" s="239"/>
      <c r="C148" s="240"/>
      <c r="D148" s="241" t="s">
        <v>272</v>
      </c>
      <c r="E148" s="242" t="s">
        <v>1240</v>
      </c>
      <c r="F148" s="243" t="s">
        <v>2145</v>
      </c>
      <c r="G148" s="240"/>
      <c r="H148" s="244">
        <v>124.68000000000001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272</v>
      </c>
      <c r="AU148" s="250" t="s">
        <v>96</v>
      </c>
      <c r="AV148" s="13" t="s">
        <v>96</v>
      </c>
      <c r="AW148" s="13" t="s">
        <v>42</v>
      </c>
      <c r="AX148" s="13" t="s">
        <v>85</v>
      </c>
      <c r="AY148" s="250" t="s">
        <v>264</v>
      </c>
    </row>
    <row r="149" s="13" customFormat="1">
      <c r="A149" s="13"/>
      <c r="B149" s="239"/>
      <c r="C149" s="240"/>
      <c r="D149" s="241" t="s">
        <v>272</v>
      </c>
      <c r="E149" s="242" t="s">
        <v>1262</v>
      </c>
      <c r="F149" s="243" t="s">
        <v>2146</v>
      </c>
      <c r="G149" s="240"/>
      <c r="H149" s="244">
        <v>425.827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272</v>
      </c>
      <c r="AU149" s="250" t="s">
        <v>96</v>
      </c>
      <c r="AV149" s="13" t="s">
        <v>96</v>
      </c>
      <c r="AW149" s="13" t="s">
        <v>42</v>
      </c>
      <c r="AX149" s="13" t="s">
        <v>85</v>
      </c>
      <c r="AY149" s="250" t="s">
        <v>264</v>
      </c>
    </row>
    <row r="150" s="13" customFormat="1">
      <c r="A150" s="13"/>
      <c r="B150" s="239"/>
      <c r="C150" s="240"/>
      <c r="D150" s="241" t="s">
        <v>272</v>
      </c>
      <c r="E150" s="242" t="s">
        <v>2121</v>
      </c>
      <c r="F150" s="243" t="s">
        <v>2147</v>
      </c>
      <c r="G150" s="240"/>
      <c r="H150" s="244">
        <v>9.4930000000000003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272</v>
      </c>
      <c r="AU150" s="250" t="s">
        <v>96</v>
      </c>
      <c r="AV150" s="13" t="s">
        <v>96</v>
      </c>
      <c r="AW150" s="13" t="s">
        <v>42</v>
      </c>
      <c r="AX150" s="13" t="s">
        <v>85</v>
      </c>
      <c r="AY150" s="250" t="s">
        <v>264</v>
      </c>
    </row>
    <row r="151" s="14" customFormat="1">
      <c r="A151" s="14"/>
      <c r="B151" s="251"/>
      <c r="C151" s="252"/>
      <c r="D151" s="241" t="s">
        <v>272</v>
      </c>
      <c r="E151" s="253" t="s">
        <v>1242</v>
      </c>
      <c r="F151" s="254" t="s">
        <v>281</v>
      </c>
      <c r="G151" s="252"/>
      <c r="H151" s="255">
        <v>560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272</v>
      </c>
      <c r="AU151" s="261" t="s">
        <v>96</v>
      </c>
      <c r="AV151" s="14" t="s">
        <v>282</v>
      </c>
      <c r="AW151" s="14" t="s">
        <v>42</v>
      </c>
      <c r="AX151" s="14" t="s">
        <v>85</v>
      </c>
      <c r="AY151" s="261" t="s">
        <v>264</v>
      </c>
    </row>
    <row r="152" s="13" customFormat="1">
      <c r="A152" s="13"/>
      <c r="B152" s="239"/>
      <c r="C152" s="240"/>
      <c r="D152" s="241" t="s">
        <v>272</v>
      </c>
      <c r="E152" s="242" t="s">
        <v>1</v>
      </c>
      <c r="F152" s="243" t="s">
        <v>1264</v>
      </c>
      <c r="G152" s="240"/>
      <c r="H152" s="244">
        <v>308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272</v>
      </c>
      <c r="AU152" s="250" t="s">
        <v>96</v>
      </c>
      <c r="AV152" s="13" t="s">
        <v>96</v>
      </c>
      <c r="AW152" s="13" t="s">
        <v>42</v>
      </c>
      <c r="AX152" s="13" t="s">
        <v>85</v>
      </c>
      <c r="AY152" s="250" t="s">
        <v>264</v>
      </c>
    </row>
    <row r="153" s="13" customFormat="1">
      <c r="A153" s="13"/>
      <c r="B153" s="239"/>
      <c r="C153" s="240"/>
      <c r="D153" s="241" t="s">
        <v>272</v>
      </c>
      <c r="E153" s="242" t="s">
        <v>1252</v>
      </c>
      <c r="F153" s="243" t="s">
        <v>1265</v>
      </c>
      <c r="G153" s="240"/>
      <c r="H153" s="244">
        <v>308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272</v>
      </c>
      <c r="AU153" s="250" t="s">
        <v>96</v>
      </c>
      <c r="AV153" s="13" t="s">
        <v>96</v>
      </c>
      <c r="AW153" s="13" t="s">
        <v>42</v>
      </c>
      <c r="AX153" s="13" t="s">
        <v>93</v>
      </c>
      <c r="AY153" s="250" t="s">
        <v>264</v>
      </c>
    </row>
    <row r="154" s="2" customFormat="1" ht="33" customHeight="1">
      <c r="A154" s="40"/>
      <c r="B154" s="41"/>
      <c r="C154" s="225" t="s">
        <v>96</v>
      </c>
      <c r="D154" s="225" t="s">
        <v>266</v>
      </c>
      <c r="E154" s="226" t="s">
        <v>1266</v>
      </c>
      <c r="F154" s="227" t="s">
        <v>1267</v>
      </c>
      <c r="G154" s="228" t="s">
        <v>269</v>
      </c>
      <c r="H154" s="229">
        <v>134.173</v>
      </c>
      <c r="I154" s="230"/>
      <c r="J154" s="231">
        <f>ROUND(I154*H154,2)</f>
        <v>0</v>
      </c>
      <c r="K154" s="232"/>
      <c r="L154" s="46"/>
      <c r="M154" s="233" t="s">
        <v>1</v>
      </c>
      <c r="N154" s="234" t="s">
        <v>50</v>
      </c>
      <c r="O154" s="93"/>
      <c r="P154" s="235">
        <f>O154*H154</f>
        <v>0</v>
      </c>
      <c r="Q154" s="235">
        <v>0</v>
      </c>
      <c r="R154" s="235">
        <f>Q154*H154</f>
        <v>0</v>
      </c>
      <c r="S154" s="235">
        <v>0.28999999999999998</v>
      </c>
      <c r="T154" s="236">
        <f>S154*H154</f>
        <v>38.910170000000001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7" t="s">
        <v>270</v>
      </c>
      <c r="AT154" s="237" t="s">
        <v>266</v>
      </c>
      <c r="AU154" s="237" t="s">
        <v>96</v>
      </c>
      <c r="AY154" s="18" t="s">
        <v>264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8" t="s">
        <v>93</v>
      </c>
      <c r="BK154" s="238">
        <f>ROUND(I154*H154,2)</f>
        <v>0</v>
      </c>
      <c r="BL154" s="18" t="s">
        <v>270</v>
      </c>
      <c r="BM154" s="237" t="s">
        <v>2148</v>
      </c>
    </row>
    <row r="155" s="13" customFormat="1">
      <c r="A155" s="13"/>
      <c r="B155" s="239"/>
      <c r="C155" s="240"/>
      <c r="D155" s="241" t="s">
        <v>272</v>
      </c>
      <c r="E155" s="242" t="s">
        <v>1244</v>
      </c>
      <c r="F155" s="243" t="s">
        <v>2149</v>
      </c>
      <c r="G155" s="240"/>
      <c r="H155" s="244">
        <v>134.173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272</v>
      </c>
      <c r="AU155" s="250" t="s">
        <v>96</v>
      </c>
      <c r="AV155" s="13" t="s">
        <v>96</v>
      </c>
      <c r="AW155" s="13" t="s">
        <v>42</v>
      </c>
      <c r="AX155" s="13" t="s">
        <v>93</v>
      </c>
      <c r="AY155" s="250" t="s">
        <v>264</v>
      </c>
    </row>
    <row r="156" s="2" customFormat="1" ht="33" customHeight="1">
      <c r="A156" s="40"/>
      <c r="B156" s="41"/>
      <c r="C156" s="225" t="s">
        <v>282</v>
      </c>
      <c r="D156" s="225" t="s">
        <v>266</v>
      </c>
      <c r="E156" s="226" t="s">
        <v>1269</v>
      </c>
      <c r="F156" s="227" t="s">
        <v>1270</v>
      </c>
      <c r="G156" s="228" t="s">
        <v>269</v>
      </c>
      <c r="H156" s="229">
        <v>134.173</v>
      </c>
      <c r="I156" s="230"/>
      <c r="J156" s="231">
        <f>ROUND(I156*H156,2)</f>
        <v>0</v>
      </c>
      <c r="K156" s="232"/>
      <c r="L156" s="46"/>
      <c r="M156" s="233" t="s">
        <v>1</v>
      </c>
      <c r="N156" s="234" t="s">
        <v>50</v>
      </c>
      <c r="O156" s="93"/>
      <c r="P156" s="235">
        <f>O156*H156</f>
        <v>0</v>
      </c>
      <c r="Q156" s="235">
        <v>0</v>
      </c>
      <c r="R156" s="235">
        <f>Q156*H156</f>
        <v>0</v>
      </c>
      <c r="S156" s="235">
        <v>0.625</v>
      </c>
      <c r="T156" s="236">
        <f>S156*H156</f>
        <v>83.858125000000001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7" t="s">
        <v>270</v>
      </c>
      <c r="AT156" s="237" t="s">
        <v>266</v>
      </c>
      <c r="AU156" s="237" t="s">
        <v>96</v>
      </c>
      <c r="AY156" s="18" t="s">
        <v>264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8" t="s">
        <v>93</v>
      </c>
      <c r="BK156" s="238">
        <f>ROUND(I156*H156,2)</f>
        <v>0</v>
      </c>
      <c r="BL156" s="18" t="s">
        <v>270</v>
      </c>
      <c r="BM156" s="237" t="s">
        <v>2150</v>
      </c>
    </row>
    <row r="157" s="13" customFormat="1">
      <c r="A157" s="13"/>
      <c r="B157" s="239"/>
      <c r="C157" s="240"/>
      <c r="D157" s="241" t="s">
        <v>272</v>
      </c>
      <c r="E157" s="242" t="s">
        <v>1</v>
      </c>
      <c r="F157" s="243" t="s">
        <v>1244</v>
      </c>
      <c r="G157" s="240"/>
      <c r="H157" s="244">
        <v>134.173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272</v>
      </c>
      <c r="AU157" s="250" t="s">
        <v>96</v>
      </c>
      <c r="AV157" s="13" t="s">
        <v>96</v>
      </c>
      <c r="AW157" s="13" t="s">
        <v>42</v>
      </c>
      <c r="AX157" s="13" t="s">
        <v>93</v>
      </c>
      <c r="AY157" s="250" t="s">
        <v>264</v>
      </c>
    </row>
    <row r="158" s="2" customFormat="1" ht="24.15" customHeight="1">
      <c r="A158" s="40"/>
      <c r="B158" s="41"/>
      <c r="C158" s="225" t="s">
        <v>270</v>
      </c>
      <c r="D158" s="225" t="s">
        <v>266</v>
      </c>
      <c r="E158" s="226" t="s">
        <v>316</v>
      </c>
      <c r="F158" s="227" t="s">
        <v>317</v>
      </c>
      <c r="G158" s="228" t="s">
        <v>318</v>
      </c>
      <c r="H158" s="229">
        <v>136.47999999999999</v>
      </c>
      <c r="I158" s="230"/>
      <c r="J158" s="231">
        <f>ROUND(I158*H158,2)</f>
        <v>0</v>
      </c>
      <c r="K158" s="232"/>
      <c r="L158" s="46"/>
      <c r="M158" s="233" t="s">
        <v>1</v>
      </c>
      <c r="N158" s="234" t="s">
        <v>50</v>
      </c>
      <c r="O158" s="93"/>
      <c r="P158" s="235">
        <f>O158*H158</f>
        <v>0</v>
      </c>
      <c r="Q158" s="235">
        <v>3.0000000000000001E-05</v>
      </c>
      <c r="R158" s="235">
        <f>Q158*H158</f>
        <v>0.0040943999999999998</v>
      </c>
      <c r="S158" s="235">
        <v>0</v>
      </c>
      <c r="T158" s="23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7" t="s">
        <v>270</v>
      </c>
      <c r="AT158" s="237" t="s">
        <v>266</v>
      </c>
      <c r="AU158" s="237" t="s">
        <v>96</v>
      </c>
      <c r="AY158" s="18" t="s">
        <v>264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8" t="s">
        <v>93</v>
      </c>
      <c r="BK158" s="238">
        <f>ROUND(I158*H158,2)</f>
        <v>0</v>
      </c>
      <c r="BL158" s="18" t="s">
        <v>270</v>
      </c>
      <c r="BM158" s="237" t="s">
        <v>2151</v>
      </c>
    </row>
    <row r="159" s="13" customFormat="1">
      <c r="A159" s="13"/>
      <c r="B159" s="239"/>
      <c r="C159" s="240"/>
      <c r="D159" s="241" t="s">
        <v>272</v>
      </c>
      <c r="E159" s="242" t="s">
        <v>1</v>
      </c>
      <c r="F159" s="243" t="s">
        <v>1832</v>
      </c>
      <c r="G159" s="240"/>
      <c r="H159" s="244">
        <v>136.47999999999999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272</v>
      </c>
      <c r="AU159" s="250" t="s">
        <v>96</v>
      </c>
      <c r="AV159" s="13" t="s">
        <v>96</v>
      </c>
      <c r="AW159" s="13" t="s">
        <v>42</v>
      </c>
      <c r="AX159" s="13" t="s">
        <v>93</v>
      </c>
      <c r="AY159" s="250" t="s">
        <v>264</v>
      </c>
    </row>
    <row r="160" s="2" customFormat="1" ht="24.15" customHeight="1">
      <c r="A160" s="40"/>
      <c r="B160" s="41"/>
      <c r="C160" s="225" t="s">
        <v>305</v>
      </c>
      <c r="D160" s="225" t="s">
        <v>266</v>
      </c>
      <c r="E160" s="226" t="s">
        <v>322</v>
      </c>
      <c r="F160" s="227" t="s">
        <v>323</v>
      </c>
      <c r="G160" s="228" t="s">
        <v>324</v>
      </c>
      <c r="H160" s="229">
        <v>17.059999999999999</v>
      </c>
      <c r="I160" s="230"/>
      <c r="J160" s="231">
        <f>ROUND(I160*H160,2)</f>
        <v>0</v>
      </c>
      <c r="K160" s="232"/>
      <c r="L160" s="46"/>
      <c r="M160" s="233" t="s">
        <v>1</v>
      </c>
      <c r="N160" s="234" t="s">
        <v>50</v>
      </c>
      <c r="O160" s="93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7" t="s">
        <v>270</v>
      </c>
      <c r="AT160" s="237" t="s">
        <v>266</v>
      </c>
      <c r="AU160" s="237" t="s">
        <v>96</v>
      </c>
      <c r="AY160" s="18" t="s">
        <v>264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8" t="s">
        <v>93</v>
      </c>
      <c r="BK160" s="238">
        <f>ROUND(I160*H160,2)</f>
        <v>0</v>
      </c>
      <c r="BL160" s="18" t="s">
        <v>270</v>
      </c>
      <c r="BM160" s="237" t="s">
        <v>2152</v>
      </c>
    </row>
    <row r="161" s="13" customFormat="1">
      <c r="A161" s="13"/>
      <c r="B161" s="239"/>
      <c r="C161" s="240"/>
      <c r="D161" s="241" t="s">
        <v>272</v>
      </c>
      <c r="E161" s="242" t="s">
        <v>1</v>
      </c>
      <c r="F161" s="243" t="s">
        <v>1834</v>
      </c>
      <c r="G161" s="240"/>
      <c r="H161" s="244">
        <v>17.059999999999999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272</v>
      </c>
      <c r="AU161" s="250" t="s">
        <v>96</v>
      </c>
      <c r="AV161" s="13" t="s">
        <v>96</v>
      </c>
      <c r="AW161" s="13" t="s">
        <v>42</v>
      </c>
      <c r="AX161" s="13" t="s">
        <v>93</v>
      </c>
      <c r="AY161" s="250" t="s">
        <v>264</v>
      </c>
    </row>
    <row r="162" s="2" customFormat="1" ht="16.5" customHeight="1">
      <c r="A162" s="40"/>
      <c r="B162" s="41"/>
      <c r="C162" s="225" t="s">
        <v>311</v>
      </c>
      <c r="D162" s="225" t="s">
        <v>266</v>
      </c>
      <c r="E162" s="226" t="s">
        <v>328</v>
      </c>
      <c r="F162" s="227" t="s">
        <v>329</v>
      </c>
      <c r="G162" s="228" t="s">
        <v>308</v>
      </c>
      <c r="H162" s="229">
        <v>13.199999999999999</v>
      </c>
      <c r="I162" s="230"/>
      <c r="J162" s="231">
        <f>ROUND(I162*H162,2)</f>
        <v>0</v>
      </c>
      <c r="K162" s="232"/>
      <c r="L162" s="46"/>
      <c r="M162" s="233" t="s">
        <v>1</v>
      </c>
      <c r="N162" s="234" t="s">
        <v>50</v>
      </c>
      <c r="O162" s="93"/>
      <c r="P162" s="235">
        <f>O162*H162</f>
        <v>0</v>
      </c>
      <c r="Q162" s="235">
        <v>0.036900000000000002</v>
      </c>
      <c r="R162" s="235">
        <f>Q162*H162</f>
        <v>0.48708000000000001</v>
      </c>
      <c r="S162" s="235">
        <v>0</v>
      </c>
      <c r="T162" s="23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7" t="s">
        <v>270</v>
      </c>
      <c r="AT162" s="237" t="s">
        <v>266</v>
      </c>
      <c r="AU162" s="237" t="s">
        <v>96</v>
      </c>
      <c r="AY162" s="18" t="s">
        <v>264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8" t="s">
        <v>93</v>
      </c>
      <c r="BK162" s="238">
        <f>ROUND(I162*H162,2)</f>
        <v>0</v>
      </c>
      <c r="BL162" s="18" t="s">
        <v>270</v>
      </c>
      <c r="BM162" s="237" t="s">
        <v>2153</v>
      </c>
    </row>
    <row r="163" s="13" customFormat="1">
      <c r="A163" s="13"/>
      <c r="B163" s="239"/>
      <c r="C163" s="240"/>
      <c r="D163" s="241" t="s">
        <v>272</v>
      </c>
      <c r="E163" s="242" t="s">
        <v>168</v>
      </c>
      <c r="F163" s="243" t="s">
        <v>2154</v>
      </c>
      <c r="G163" s="240"/>
      <c r="H163" s="244">
        <v>13.199999999999999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272</v>
      </c>
      <c r="AU163" s="250" t="s">
        <v>96</v>
      </c>
      <c r="AV163" s="13" t="s">
        <v>96</v>
      </c>
      <c r="AW163" s="13" t="s">
        <v>42</v>
      </c>
      <c r="AX163" s="13" t="s">
        <v>93</v>
      </c>
      <c r="AY163" s="250" t="s">
        <v>264</v>
      </c>
    </row>
    <row r="164" s="2" customFormat="1" ht="24.15" customHeight="1">
      <c r="A164" s="40"/>
      <c r="B164" s="41"/>
      <c r="C164" s="225" t="s">
        <v>315</v>
      </c>
      <c r="D164" s="225" t="s">
        <v>266</v>
      </c>
      <c r="E164" s="226" t="s">
        <v>333</v>
      </c>
      <c r="F164" s="227" t="s">
        <v>334</v>
      </c>
      <c r="G164" s="228" t="s">
        <v>308</v>
      </c>
      <c r="H164" s="229">
        <v>1.2</v>
      </c>
      <c r="I164" s="230"/>
      <c r="J164" s="231">
        <f>ROUND(I164*H164,2)</f>
        <v>0</v>
      </c>
      <c r="K164" s="232"/>
      <c r="L164" s="46"/>
      <c r="M164" s="233" t="s">
        <v>1</v>
      </c>
      <c r="N164" s="234" t="s">
        <v>50</v>
      </c>
      <c r="O164" s="93"/>
      <c r="P164" s="235">
        <f>O164*H164</f>
        <v>0</v>
      </c>
      <c r="Q164" s="235">
        <v>0.036900000000000002</v>
      </c>
      <c r="R164" s="235">
        <f>Q164*H164</f>
        <v>0.04428</v>
      </c>
      <c r="S164" s="235">
        <v>0</v>
      </c>
      <c r="T164" s="23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7" t="s">
        <v>270</v>
      </c>
      <c r="AT164" s="237" t="s">
        <v>266</v>
      </c>
      <c r="AU164" s="237" t="s">
        <v>96</v>
      </c>
      <c r="AY164" s="18" t="s">
        <v>264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93</v>
      </c>
      <c r="BK164" s="238">
        <f>ROUND(I164*H164,2)</f>
        <v>0</v>
      </c>
      <c r="BL164" s="18" t="s">
        <v>270</v>
      </c>
      <c r="BM164" s="237" t="s">
        <v>2155</v>
      </c>
    </row>
    <row r="165" s="13" customFormat="1">
      <c r="A165" s="13"/>
      <c r="B165" s="239"/>
      <c r="C165" s="240"/>
      <c r="D165" s="241" t="s">
        <v>272</v>
      </c>
      <c r="E165" s="242" t="s">
        <v>170</v>
      </c>
      <c r="F165" s="243" t="s">
        <v>2156</v>
      </c>
      <c r="G165" s="240"/>
      <c r="H165" s="244">
        <v>1.2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272</v>
      </c>
      <c r="AU165" s="250" t="s">
        <v>96</v>
      </c>
      <c r="AV165" s="13" t="s">
        <v>96</v>
      </c>
      <c r="AW165" s="13" t="s">
        <v>42</v>
      </c>
      <c r="AX165" s="13" t="s">
        <v>93</v>
      </c>
      <c r="AY165" s="250" t="s">
        <v>264</v>
      </c>
    </row>
    <row r="166" s="2" customFormat="1" ht="33" customHeight="1">
      <c r="A166" s="40"/>
      <c r="B166" s="41"/>
      <c r="C166" s="225" t="s">
        <v>321</v>
      </c>
      <c r="D166" s="225" t="s">
        <v>266</v>
      </c>
      <c r="E166" s="226" t="s">
        <v>1278</v>
      </c>
      <c r="F166" s="227" t="s">
        <v>1279</v>
      </c>
      <c r="G166" s="228" t="s">
        <v>348</v>
      </c>
      <c r="H166" s="229">
        <v>81.200999999999993</v>
      </c>
      <c r="I166" s="230"/>
      <c r="J166" s="231">
        <f>ROUND(I166*H166,2)</f>
        <v>0</v>
      </c>
      <c r="K166" s="232"/>
      <c r="L166" s="46"/>
      <c r="M166" s="233" t="s">
        <v>1</v>
      </c>
      <c r="N166" s="234" t="s">
        <v>50</v>
      </c>
      <c r="O166" s="93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7" t="s">
        <v>270</v>
      </c>
      <c r="AT166" s="237" t="s">
        <v>266</v>
      </c>
      <c r="AU166" s="237" t="s">
        <v>96</v>
      </c>
      <c r="AY166" s="18" t="s">
        <v>264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8" t="s">
        <v>93</v>
      </c>
      <c r="BK166" s="238">
        <f>ROUND(I166*H166,2)</f>
        <v>0</v>
      </c>
      <c r="BL166" s="18" t="s">
        <v>270</v>
      </c>
      <c r="BM166" s="237" t="s">
        <v>2157</v>
      </c>
    </row>
    <row r="167" s="13" customFormat="1">
      <c r="A167" s="13"/>
      <c r="B167" s="239"/>
      <c r="C167" s="240"/>
      <c r="D167" s="241" t="s">
        <v>272</v>
      </c>
      <c r="E167" s="242" t="s">
        <v>1281</v>
      </c>
      <c r="F167" s="243" t="s">
        <v>2158</v>
      </c>
      <c r="G167" s="240"/>
      <c r="H167" s="244">
        <v>179.618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272</v>
      </c>
      <c r="AU167" s="250" t="s">
        <v>96</v>
      </c>
      <c r="AV167" s="13" t="s">
        <v>96</v>
      </c>
      <c r="AW167" s="13" t="s">
        <v>42</v>
      </c>
      <c r="AX167" s="13" t="s">
        <v>85</v>
      </c>
      <c r="AY167" s="250" t="s">
        <v>264</v>
      </c>
    </row>
    <row r="168" s="13" customFormat="1">
      <c r="A168" s="13"/>
      <c r="B168" s="239"/>
      <c r="C168" s="240"/>
      <c r="D168" s="241" t="s">
        <v>272</v>
      </c>
      <c r="E168" s="242" t="s">
        <v>2159</v>
      </c>
      <c r="F168" s="243" t="s">
        <v>2160</v>
      </c>
      <c r="G168" s="240"/>
      <c r="H168" s="244">
        <v>-4.7510000000000003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272</v>
      </c>
      <c r="AU168" s="250" t="s">
        <v>96</v>
      </c>
      <c r="AV168" s="13" t="s">
        <v>96</v>
      </c>
      <c r="AW168" s="13" t="s">
        <v>42</v>
      </c>
      <c r="AX168" s="13" t="s">
        <v>85</v>
      </c>
      <c r="AY168" s="250" t="s">
        <v>264</v>
      </c>
    </row>
    <row r="169" s="13" customFormat="1">
      <c r="A169" s="13"/>
      <c r="B169" s="239"/>
      <c r="C169" s="240"/>
      <c r="D169" s="241" t="s">
        <v>272</v>
      </c>
      <c r="E169" s="242" t="s">
        <v>1843</v>
      </c>
      <c r="F169" s="243" t="s">
        <v>1844</v>
      </c>
      <c r="G169" s="240"/>
      <c r="H169" s="244">
        <v>-12.465999999999999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272</v>
      </c>
      <c r="AU169" s="250" t="s">
        <v>96</v>
      </c>
      <c r="AV169" s="13" t="s">
        <v>96</v>
      </c>
      <c r="AW169" s="13" t="s">
        <v>42</v>
      </c>
      <c r="AX169" s="13" t="s">
        <v>85</v>
      </c>
      <c r="AY169" s="250" t="s">
        <v>264</v>
      </c>
    </row>
    <row r="170" s="14" customFormat="1">
      <c r="A170" s="14"/>
      <c r="B170" s="251"/>
      <c r="C170" s="252"/>
      <c r="D170" s="241" t="s">
        <v>272</v>
      </c>
      <c r="E170" s="253" t="s">
        <v>176</v>
      </c>
      <c r="F170" s="254" t="s">
        <v>281</v>
      </c>
      <c r="G170" s="252"/>
      <c r="H170" s="255">
        <v>162.40100000000001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272</v>
      </c>
      <c r="AU170" s="261" t="s">
        <v>96</v>
      </c>
      <c r="AV170" s="14" t="s">
        <v>282</v>
      </c>
      <c r="AW170" s="14" t="s">
        <v>42</v>
      </c>
      <c r="AX170" s="14" t="s">
        <v>85</v>
      </c>
      <c r="AY170" s="261" t="s">
        <v>264</v>
      </c>
    </row>
    <row r="171" s="13" customFormat="1">
      <c r="A171" s="13"/>
      <c r="B171" s="239"/>
      <c r="C171" s="240"/>
      <c r="D171" s="241" t="s">
        <v>272</v>
      </c>
      <c r="E171" s="242" t="s">
        <v>178</v>
      </c>
      <c r="F171" s="243" t="s">
        <v>1087</v>
      </c>
      <c r="G171" s="240"/>
      <c r="H171" s="244">
        <v>0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272</v>
      </c>
      <c r="AU171" s="250" t="s">
        <v>96</v>
      </c>
      <c r="AV171" s="13" t="s">
        <v>96</v>
      </c>
      <c r="AW171" s="13" t="s">
        <v>42</v>
      </c>
      <c r="AX171" s="13" t="s">
        <v>85</v>
      </c>
      <c r="AY171" s="250" t="s">
        <v>264</v>
      </c>
    </row>
    <row r="172" s="13" customFormat="1">
      <c r="A172" s="13"/>
      <c r="B172" s="239"/>
      <c r="C172" s="240"/>
      <c r="D172" s="241" t="s">
        <v>272</v>
      </c>
      <c r="E172" s="242" t="s">
        <v>180</v>
      </c>
      <c r="F172" s="243" t="s">
        <v>357</v>
      </c>
      <c r="G172" s="240"/>
      <c r="H172" s="244">
        <v>162.40100000000001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272</v>
      </c>
      <c r="AU172" s="250" t="s">
        <v>96</v>
      </c>
      <c r="AV172" s="13" t="s">
        <v>96</v>
      </c>
      <c r="AW172" s="13" t="s">
        <v>42</v>
      </c>
      <c r="AX172" s="13" t="s">
        <v>85</v>
      </c>
      <c r="AY172" s="250" t="s">
        <v>264</v>
      </c>
    </row>
    <row r="173" s="13" customFormat="1">
      <c r="A173" s="13"/>
      <c r="B173" s="239"/>
      <c r="C173" s="240"/>
      <c r="D173" s="241" t="s">
        <v>272</v>
      </c>
      <c r="E173" s="242" t="s">
        <v>182</v>
      </c>
      <c r="F173" s="243" t="s">
        <v>358</v>
      </c>
      <c r="G173" s="240"/>
      <c r="H173" s="244">
        <v>81.200999999999993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272</v>
      </c>
      <c r="AU173" s="250" t="s">
        <v>96</v>
      </c>
      <c r="AV173" s="13" t="s">
        <v>96</v>
      </c>
      <c r="AW173" s="13" t="s">
        <v>42</v>
      </c>
      <c r="AX173" s="13" t="s">
        <v>93</v>
      </c>
      <c r="AY173" s="250" t="s">
        <v>264</v>
      </c>
    </row>
    <row r="174" s="2" customFormat="1" ht="33" customHeight="1">
      <c r="A174" s="40"/>
      <c r="B174" s="41"/>
      <c r="C174" s="225" t="s">
        <v>327</v>
      </c>
      <c r="D174" s="225" t="s">
        <v>266</v>
      </c>
      <c r="E174" s="226" t="s">
        <v>360</v>
      </c>
      <c r="F174" s="227" t="s">
        <v>361</v>
      </c>
      <c r="G174" s="228" t="s">
        <v>348</v>
      </c>
      <c r="H174" s="229">
        <v>81.200999999999993</v>
      </c>
      <c r="I174" s="230"/>
      <c r="J174" s="231">
        <f>ROUND(I174*H174,2)</f>
        <v>0</v>
      </c>
      <c r="K174" s="232"/>
      <c r="L174" s="46"/>
      <c r="M174" s="233" t="s">
        <v>1</v>
      </c>
      <c r="N174" s="234" t="s">
        <v>50</v>
      </c>
      <c r="O174" s="93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7" t="s">
        <v>270</v>
      </c>
      <c r="AT174" s="237" t="s">
        <v>266</v>
      </c>
      <c r="AU174" s="237" t="s">
        <v>96</v>
      </c>
      <c r="AY174" s="18" t="s">
        <v>264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8" t="s">
        <v>93</v>
      </c>
      <c r="BK174" s="238">
        <f>ROUND(I174*H174,2)</f>
        <v>0</v>
      </c>
      <c r="BL174" s="18" t="s">
        <v>270</v>
      </c>
      <c r="BM174" s="237" t="s">
        <v>2161</v>
      </c>
    </row>
    <row r="175" s="13" customFormat="1">
      <c r="A175" s="13"/>
      <c r="B175" s="239"/>
      <c r="C175" s="240"/>
      <c r="D175" s="241" t="s">
        <v>272</v>
      </c>
      <c r="E175" s="242" t="s">
        <v>184</v>
      </c>
      <c r="F175" s="243" t="s">
        <v>358</v>
      </c>
      <c r="G175" s="240"/>
      <c r="H175" s="244">
        <v>81.200999999999993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272</v>
      </c>
      <c r="AU175" s="250" t="s">
        <v>96</v>
      </c>
      <c r="AV175" s="13" t="s">
        <v>96</v>
      </c>
      <c r="AW175" s="13" t="s">
        <v>42</v>
      </c>
      <c r="AX175" s="13" t="s">
        <v>93</v>
      </c>
      <c r="AY175" s="250" t="s">
        <v>264</v>
      </c>
    </row>
    <row r="176" s="2" customFormat="1" ht="24.15" customHeight="1">
      <c r="A176" s="40"/>
      <c r="B176" s="41"/>
      <c r="C176" s="225" t="s">
        <v>332</v>
      </c>
      <c r="D176" s="225" t="s">
        <v>266</v>
      </c>
      <c r="E176" s="226" t="s">
        <v>364</v>
      </c>
      <c r="F176" s="227" t="s">
        <v>365</v>
      </c>
      <c r="G176" s="228" t="s">
        <v>348</v>
      </c>
      <c r="H176" s="229">
        <v>20.562999999999999</v>
      </c>
      <c r="I176" s="230"/>
      <c r="J176" s="231">
        <f>ROUND(I176*H176,2)</f>
        <v>0</v>
      </c>
      <c r="K176" s="232"/>
      <c r="L176" s="46"/>
      <c r="M176" s="233" t="s">
        <v>1</v>
      </c>
      <c r="N176" s="234" t="s">
        <v>50</v>
      </c>
      <c r="O176" s="93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7" t="s">
        <v>270</v>
      </c>
      <c r="AT176" s="237" t="s">
        <v>266</v>
      </c>
      <c r="AU176" s="237" t="s">
        <v>96</v>
      </c>
      <c r="AY176" s="18" t="s">
        <v>264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8" t="s">
        <v>93</v>
      </c>
      <c r="BK176" s="238">
        <f>ROUND(I176*H176,2)</f>
        <v>0</v>
      </c>
      <c r="BL176" s="18" t="s">
        <v>270</v>
      </c>
      <c r="BM176" s="237" t="s">
        <v>2162</v>
      </c>
    </row>
    <row r="177" s="13" customFormat="1">
      <c r="A177" s="13"/>
      <c r="B177" s="239"/>
      <c r="C177" s="240"/>
      <c r="D177" s="241" t="s">
        <v>272</v>
      </c>
      <c r="E177" s="242" t="s">
        <v>1</v>
      </c>
      <c r="F177" s="243" t="s">
        <v>367</v>
      </c>
      <c r="G177" s="240"/>
      <c r="H177" s="244">
        <v>15.84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272</v>
      </c>
      <c r="AU177" s="250" t="s">
        <v>96</v>
      </c>
      <c r="AV177" s="13" t="s">
        <v>96</v>
      </c>
      <c r="AW177" s="13" t="s">
        <v>42</v>
      </c>
      <c r="AX177" s="13" t="s">
        <v>85</v>
      </c>
      <c r="AY177" s="250" t="s">
        <v>264</v>
      </c>
    </row>
    <row r="178" s="13" customFormat="1">
      <c r="A178" s="13"/>
      <c r="B178" s="239"/>
      <c r="C178" s="240"/>
      <c r="D178" s="241" t="s">
        <v>272</v>
      </c>
      <c r="E178" s="242" t="s">
        <v>1</v>
      </c>
      <c r="F178" s="243" t="s">
        <v>1847</v>
      </c>
      <c r="G178" s="240"/>
      <c r="H178" s="244">
        <v>4.7229999999999999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272</v>
      </c>
      <c r="AU178" s="250" t="s">
        <v>96</v>
      </c>
      <c r="AV178" s="13" t="s">
        <v>96</v>
      </c>
      <c r="AW178" s="13" t="s">
        <v>42</v>
      </c>
      <c r="AX178" s="13" t="s">
        <v>85</v>
      </c>
      <c r="AY178" s="250" t="s">
        <v>264</v>
      </c>
    </row>
    <row r="179" s="15" customFormat="1">
      <c r="A179" s="15"/>
      <c r="B179" s="262"/>
      <c r="C179" s="263"/>
      <c r="D179" s="241" t="s">
        <v>272</v>
      </c>
      <c r="E179" s="264" t="s">
        <v>1</v>
      </c>
      <c r="F179" s="265" t="s">
        <v>344</v>
      </c>
      <c r="G179" s="263"/>
      <c r="H179" s="266">
        <v>20.562999999999999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2" t="s">
        <v>272</v>
      </c>
      <c r="AU179" s="272" t="s">
        <v>96</v>
      </c>
      <c r="AV179" s="15" t="s">
        <v>270</v>
      </c>
      <c r="AW179" s="15" t="s">
        <v>42</v>
      </c>
      <c r="AX179" s="15" t="s">
        <v>93</v>
      </c>
      <c r="AY179" s="272" t="s">
        <v>264</v>
      </c>
    </row>
    <row r="180" s="2" customFormat="1" ht="21.75" customHeight="1">
      <c r="A180" s="40"/>
      <c r="B180" s="41"/>
      <c r="C180" s="225" t="s">
        <v>337</v>
      </c>
      <c r="D180" s="225" t="s">
        <v>266</v>
      </c>
      <c r="E180" s="226" t="s">
        <v>369</v>
      </c>
      <c r="F180" s="227" t="s">
        <v>370</v>
      </c>
      <c r="G180" s="228" t="s">
        <v>269</v>
      </c>
      <c r="H180" s="229">
        <v>433.35399999999998</v>
      </c>
      <c r="I180" s="230"/>
      <c r="J180" s="231">
        <f>ROUND(I180*H180,2)</f>
        <v>0</v>
      </c>
      <c r="K180" s="232"/>
      <c r="L180" s="46"/>
      <c r="M180" s="233" t="s">
        <v>1</v>
      </c>
      <c r="N180" s="234" t="s">
        <v>50</v>
      </c>
      <c r="O180" s="93"/>
      <c r="P180" s="235">
        <f>O180*H180</f>
        <v>0</v>
      </c>
      <c r="Q180" s="235">
        <v>0.00058</v>
      </c>
      <c r="R180" s="235">
        <f>Q180*H180</f>
        <v>0.25134531999999998</v>
      </c>
      <c r="S180" s="235">
        <v>0</v>
      </c>
      <c r="T180" s="23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7" t="s">
        <v>270</v>
      </c>
      <c r="AT180" s="237" t="s">
        <v>266</v>
      </c>
      <c r="AU180" s="237" t="s">
        <v>96</v>
      </c>
      <c r="AY180" s="18" t="s">
        <v>264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8" t="s">
        <v>93</v>
      </c>
      <c r="BK180" s="238">
        <f>ROUND(I180*H180,2)</f>
        <v>0</v>
      </c>
      <c r="BL180" s="18" t="s">
        <v>270</v>
      </c>
      <c r="BM180" s="237" t="s">
        <v>2163</v>
      </c>
    </row>
    <row r="181" s="13" customFormat="1">
      <c r="A181" s="13"/>
      <c r="B181" s="239"/>
      <c r="C181" s="240"/>
      <c r="D181" s="241" t="s">
        <v>272</v>
      </c>
      <c r="E181" s="242" t="s">
        <v>185</v>
      </c>
      <c r="F181" s="243" t="s">
        <v>1849</v>
      </c>
      <c r="G181" s="240"/>
      <c r="H181" s="244">
        <v>433.35399999999998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272</v>
      </c>
      <c r="AU181" s="250" t="s">
        <v>96</v>
      </c>
      <c r="AV181" s="13" t="s">
        <v>96</v>
      </c>
      <c r="AW181" s="13" t="s">
        <v>42</v>
      </c>
      <c r="AX181" s="13" t="s">
        <v>93</v>
      </c>
      <c r="AY181" s="250" t="s">
        <v>264</v>
      </c>
    </row>
    <row r="182" s="2" customFormat="1" ht="21.75" customHeight="1">
      <c r="A182" s="40"/>
      <c r="B182" s="41"/>
      <c r="C182" s="225" t="s">
        <v>345</v>
      </c>
      <c r="D182" s="225" t="s">
        <v>266</v>
      </c>
      <c r="E182" s="226" t="s">
        <v>374</v>
      </c>
      <c r="F182" s="227" t="s">
        <v>375</v>
      </c>
      <c r="G182" s="228" t="s">
        <v>269</v>
      </c>
      <c r="H182" s="229">
        <v>433.35399999999998</v>
      </c>
      <c r="I182" s="230"/>
      <c r="J182" s="231">
        <f>ROUND(I182*H182,2)</f>
        <v>0</v>
      </c>
      <c r="K182" s="232"/>
      <c r="L182" s="46"/>
      <c r="M182" s="233" t="s">
        <v>1</v>
      </c>
      <c r="N182" s="234" t="s">
        <v>50</v>
      </c>
      <c r="O182" s="93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7" t="s">
        <v>270</v>
      </c>
      <c r="AT182" s="237" t="s">
        <v>266</v>
      </c>
      <c r="AU182" s="237" t="s">
        <v>96</v>
      </c>
      <c r="AY182" s="18" t="s">
        <v>264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8" t="s">
        <v>93</v>
      </c>
      <c r="BK182" s="238">
        <f>ROUND(I182*H182,2)</f>
        <v>0</v>
      </c>
      <c r="BL182" s="18" t="s">
        <v>270</v>
      </c>
      <c r="BM182" s="237" t="s">
        <v>2164</v>
      </c>
    </row>
    <row r="183" s="13" customFormat="1">
      <c r="A183" s="13"/>
      <c r="B183" s="239"/>
      <c r="C183" s="240"/>
      <c r="D183" s="241" t="s">
        <v>272</v>
      </c>
      <c r="E183" s="242" t="s">
        <v>1</v>
      </c>
      <c r="F183" s="243" t="s">
        <v>185</v>
      </c>
      <c r="G183" s="240"/>
      <c r="H183" s="244">
        <v>433.35399999999998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272</v>
      </c>
      <c r="AU183" s="250" t="s">
        <v>96</v>
      </c>
      <c r="AV183" s="13" t="s">
        <v>96</v>
      </c>
      <c r="AW183" s="13" t="s">
        <v>42</v>
      </c>
      <c r="AX183" s="13" t="s">
        <v>93</v>
      </c>
      <c r="AY183" s="250" t="s">
        <v>264</v>
      </c>
    </row>
    <row r="184" s="2" customFormat="1" ht="37.8" customHeight="1">
      <c r="A184" s="40"/>
      <c r="B184" s="41"/>
      <c r="C184" s="225" t="s">
        <v>359</v>
      </c>
      <c r="D184" s="225" t="s">
        <v>266</v>
      </c>
      <c r="E184" s="226" t="s">
        <v>388</v>
      </c>
      <c r="F184" s="227" t="s">
        <v>389</v>
      </c>
      <c r="G184" s="228" t="s">
        <v>348</v>
      </c>
      <c r="H184" s="229">
        <v>81.200999999999993</v>
      </c>
      <c r="I184" s="230"/>
      <c r="J184" s="231">
        <f>ROUND(I184*H184,2)</f>
        <v>0</v>
      </c>
      <c r="K184" s="232"/>
      <c r="L184" s="46"/>
      <c r="M184" s="233" t="s">
        <v>1</v>
      </c>
      <c r="N184" s="234" t="s">
        <v>50</v>
      </c>
      <c r="O184" s="93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7" t="s">
        <v>270</v>
      </c>
      <c r="AT184" s="237" t="s">
        <v>266</v>
      </c>
      <c r="AU184" s="237" t="s">
        <v>96</v>
      </c>
      <c r="AY184" s="18" t="s">
        <v>264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8" t="s">
        <v>93</v>
      </c>
      <c r="BK184" s="238">
        <f>ROUND(I184*H184,2)</f>
        <v>0</v>
      </c>
      <c r="BL184" s="18" t="s">
        <v>270</v>
      </c>
      <c r="BM184" s="237" t="s">
        <v>2165</v>
      </c>
    </row>
    <row r="185" s="16" customFormat="1">
      <c r="A185" s="16"/>
      <c r="B185" s="273"/>
      <c r="C185" s="274"/>
      <c r="D185" s="241" t="s">
        <v>272</v>
      </c>
      <c r="E185" s="275" t="s">
        <v>1</v>
      </c>
      <c r="F185" s="276" t="s">
        <v>391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272</v>
      </c>
      <c r="AU185" s="282" t="s">
        <v>96</v>
      </c>
      <c r="AV185" s="16" t="s">
        <v>93</v>
      </c>
      <c r="AW185" s="16" t="s">
        <v>42</v>
      </c>
      <c r="AX185" s="16" t="s">
        <v>85</v>
      </c>
      <c r="AY185" s="282" t="s">
        <v>264</v>
      </c>
    </row>
    <row r="186" s="13" customFormat="1">
      <c r="A186" s="13"/>
      <c r="B186" s="239"/>
      <c r="C186" s="240"/>
      <c r="D186" s="241" t="s">
        <v>272</v>
      </c>
      <c r="E186" s="242" t="s">
        <v>187</v>
      </c>
      <c r="F186" s="243" t="s">
        <v>1855</v>
      </c>
      <c r="G186" s="240"/>
      <c r="H186" s="244">
        <v>105.946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272</v>
      </c>
      <c r="AU186" s="250" t="s">
        <v>96</v>
      </c>
      <c r="AV186" s="13" t="s">
        <v>96</v>
      </c>
      <c r="AW186" s="13" t="s">
        <v>42</v>
      </c>
      <c r="AX186" s="13" t="s">
        <v>85</v>
      </c>
      <c r="AY186" s="250" t="s">
        <v>264</v>
      </c>
    </row>
    <row r="187" s="13" customFormat="1">
      <c r="A187" s="13"/>
      <c r="B187" s="239"/>
      <c r="C187" s="240"/>
      <c r="D187" s="241" t="s">
        <v>272</v>
      </c>
      <c r="E187" s="242" t="s">
        <v>189</v>
      </c>
      <c r="F187" s="243" t="s">
        <v>1100</v>
      </c>
      <c r="G187" s="240"/>
      <c r="H187" s="244">
        <v>0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272</v>
      </c>
      <c r="AU187" s="250" t="s">
        <v>96</v>
      </c>
      <c r="AV187" s="13" t="s">
        <v>96</v>
      </c>
      <c r="AW187" s="13" t="s">
        <v>42</v>
      </c>
      <c r="AX187" s="13" t="s">
        <v>85</v>
      </c>
      <c r="AY187" s="250" t="s">
        <v>264</v>
      </c>
    </row>
    <row r="188" s="13" customFormat="1">
      <c r="A188" s="13"/>
      <c r="B188" s="239"/>
      <c r="C188" s="240"/>
      <c r="D188" s="241" t="s">
        <v>272</v>
      </c>
      <c r="E188" s="242" t="s">
        <v>191</v>
      </c>
      <c r="F188" s="243" t="s">
        <v>1290</v>
      </c>
      <c r="G188" s="240"/>
      <c r="H188" s="244">
        <v>81.200999999999993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272</v>
      </c>
      <c r="AU188" s="250" t="s">
        <v>96</v>
      </c>
      <c r="AV188" s="13" t="s">
        <v>96</v>
      </c>
      <c r="AW188" s="13" t="s">
        <v>42</v>
      </c>
      <c r="AX188" s="13" t="s">
        <v>93</v>
      </c>
      <c r="AY188" s="250" t="s">
        <v>264</v>
      </c>
    </row>
    <row r="189" s="2" customFormat="1" ht="37.8" customHeight="1">
      <c r="A189" s="40"/>
      <c r="B189" s="41"/>
      <c r="C189" s="225" t="s">
        <v>363</v>
      </c>
      <c r="D189" s="225" t="s">
        <v>266</v>
      </c>
      <c r="E189" s="226" t="s">
        <v>396</v>
      </c>
      <c r="F189" s="227" t="s">
        <v>397</v>
      </c>
      <c r="G189" s="228" t="s">
        <v>348</v>
      </c>
      <c r="H189" s="229">
        <v>324.80399999999997</v>
      </c>
      <c r="I189" s="230"/>
      <c r="J189" s="231">
        <f>ROUND(I189*H189,2)</f>
        <v>0</v>
      </c>
      <c r="K189" s="232"/>
      <c r="L189" s="46"/>
      <c r="M189" s="233" t="s">
        <v>1</v>
      </c>
      <c r="N189" s="234" t="s">
        <v>50</v>
      </c>
      <c r="O189" s="93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7" t="s">
        <v>270</v>
      </c>
      <c r="AT189" s="237" t="s">
        <v>266</v>
      </c>
      <c r="AU189" s="237" t="s">
        <v>96</v>
      </c>
      <c r="AY189" s="18" t="s">
        <v>264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8" t="s">
        <v>93</v>
      </c>
      <c r="BK189" s="238">
        <f>ROUND(I189*H189,2)</f>
        <v>0</v>
      </c>
      <c r="BL189" s="18" t="s">
        <v>270</v>
      </c>
      <c r="BM189" s="237" t="s">
        <v>2166</v>
      </c>
    </row>
    <row r="190" s="16" customFormat="1">
      <c r="A190" s="16"/>
      <c r="B190" s="273"/>
      <c r="C190" s="274"/>
      <c r="D190" s="241" t="s">
        <v>272</v>
      </c>
      <c r="E190" s="275" t="s">
        <v>1</v>
      </c>
      <c r="F190" s="276" t="s">
        <v>391</v>
      </c>
      <c r="G190" s="274"/>
      <c r="H190" s="275" t="s">
        <v>1</v>
      </c>
      <c r="I190" s="277"/>
      <c r="J190" s="274"/>
      <c r="K190" s="274"/>
      <c r="L190" s="278"/>
      <c r="M190" s="279"/>
      <c r="N190" s="280"/>
      <c r="O190" s="280"/>
      <c r="P190" s="280"/>
      <c r="Q190" s="280"/>
      <c r="R190" s="280"/>
      <c r="S190" s="280"/>
      <c r="T190" s="281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2" t="s">
        <v>272</v>
      </c>
      <c r="AU190" s="282" t="s">
        <v>96</v>
      </c>
      <c r="AV190" s="16" t="s">
        <v>93</v>
      </c>
      <c r="AW190" s="16" t="s">
        <v>42</v>
      </c>
      <c r="AX190" s="16" t="s">
        <v>85</v>
      </c>
      <c r="AY190" s="282" t="s">
        <v>264</v>
      </c>
    </row>
    <row r="191" s="13" customFormat="1">
      <c r="A191" s="13"/>
      <c r="B191" s="239"/>
      <c r="C191" s="240"/>
      <c r="D191" s="241" t="s">
        <v>272</v>
      </c>
      <c r="E191" s="242" t="s">
        <v>1</v>
      </c>
      <c r="F191" s="243" t="s">
        <v>399</v>
      </c>
      <c r="G191" s="240"/>
      <c r="H191" s="244">
        <v>324.80399999999997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272</v>
      </c>
      <c r="AU191" s="250" t="s">
        <v>96</v>
      </c>
      <c r="AV191" s="13" t="s">
        <v>96</v>
      </c>
      <c r="AW191" s="13" t="s">
        <v>42</v>
      </c>
      <c r="AX191" s="13" t="s">
        <v>93</v>
      </c>
      <c r="AY191" s="250" t="s">
        <v>264</v>
      </c>
    </row>
    <row r="192" s="2" customFormat="1" ht="37.8" customHeight="1">
      <c r="A192" s="40"/>
      <c r="B192" s="41"/>
      <c r="C192" s="225" t="s">
        <v>8</v>
      </c>
      <c r="D192" s="225" t="s">
        <v>266</v>
      </c>
      <c r="E192" s="226" t="s">
        <v>400</v>
      </c>
      <c r="F192" s="227" t="s">
        <v>401</v>
      </c>
      <c r="G192" s="228" t="s">
        <v>348</v>
      </c>
      <c r="H192" s="229">
        <v>81.200999999999993</v>
      </c>
      <c r="I192" s="230"/>
      <c r="J192" s="231">
        <f>ROUND(I192*H192,2)</f>
        <v>0</v>
      </c>
      <c r="K192" s="232"/>
      <c r="L192" s="46"/>
      <c r="M192" s="233" t="s">
        <v>1</v>
      </c>
      <c r="N192" s="234" t="s">
        <v>50</v>
      </c>
      <c r="O192" s="93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7" t="s">
        <v>270</v>
      </c>
      <c r="AT192" s="237" t="s">
        <v>266</v>
      </c>
      <c r="AU192" s="237" t="s">
        <v>96</v>
      </c>
      <c r="AY192" s="18" t="s">
        <v>264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8" t="s">
        <v>93</v>
      </c>
      <c r="BK192" s="238">
        <f>ROUND(I192*H192,2)</f>
        <v>0</v>
      </c>
      <c r="BL192" s="18" t="s">
        <v>270</v>
      </c>
      <c r="BM192" s="237" t="s">
        <v>2167</v>
      </c>
    </row>
    <row r="193" s="16" customFormat="1">
      <c r="A193" s="16"/>
      <c r="B193" s="273"/>
      <c r="C193" s="274"/>
      <c r="D193" s="241" t="s">
        <v>272</v>
      </c>
      <c r="E193" s="275" t="s">
        <v>1</v>
      </c>
      <c r="F193" s="276" t="s">
        <v>391</v>
      </c>
      <c r="G193" s="274"/>
      <c r="H193" s="275" t="s">
        <v>1</v>
      </c>
      <c r="I193" s="277"/>
      <c r="J193" s="274"/>
      <c r="K193" s="274"/>
      <c r="L193" s="278"/>
      <c r="M193" s="279"/>
      <c r="N193" s="280"/>
      <c r="O193" s="280"/>
      <c r="P193" s="280"/>
      <c r="Q193" s="280"/>
      <c r="R193" s="280"/>
      <c r="S193" s="280"/>
      <c r="T193" s="281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2" t="s">
        <v>272</v>
      </c>
      <c r="AU193" s="282" t="s">
        <v>96</v>
      </c>
      <c r="AV193" s="16" t="s">
        <v>93</v>
      </c>
      <c r="AW193" s="16" t="s">
        <v>42</v>
      </c>
      <c r="AX193" s="16" t="s">
        <v>85</v>
      </c>
      <c r="AY193" s="282" t="s">
        <v>264</v>
      </c>
    </row>
    <row r="194" s="13" customFormat="1">
      <c r="A194" s="13"/>
      <c r="B194" s="239"/>
      <c r="C194" s="240"/>
      <c r="D194" s="241" t="s">
        <v>272</v>
      </c>
      <c r="E194" s="242" t="s">
        <v>193</v>
      </c>
      <c r="F194" s="243" t="s">
        <v>1293</v>
      </c>
      <c r="G194" s="240"/>
      <c r="H194" s="244">
        <v>81.200999999999993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272</v>
      </c>
      <c r="AU194" s="250" t="s">
        <v>96</v>
      </c>
      <c r="AV194" s="13" t="s">
        <v>96</v>
      </c>
      <c r="AW194" s="13" t="s">
        <v>42</v>
      </c>
      <c r="AX194" s="13" t="s">
        <v>93</v>
      </c>
      <c r="AY194" s="250" t="s">
        <v>264</v>
      </c>
    </row>
    <row r="195" s="2" customFormat="1" ht="37.8" customHeight="1">
      <c r="A195" s="40"/>
      <c r="B195" s="41"/>
      <c r="C195" s="225" t="s">
        <v>373</v>
      </c>
      <c r="D195" s="225" t="s">
        <v>266</v>
      </c>
      <c r="E195" s="226" t="s">
        <v>405</v>
      </c>
      <c r="F195" s="227" t="s">
        <v>406</v>
      </c>
      <c r="G195" s="228" t="s">
        <v>348</v>
      </c>
      <c r="H195" s="229">
        <v>324.80399999999997</v>
      </c>
      <c r="I195" s="230"/>
      <c r="J195" s="231">
        <f>ROUND(I195*H195,2)</f>
        <v>0</v>
      </c>
      <c r="K195" s="232"/>
      <c r="L195" s="46"/>
      <c r="M195" s="233" t="s">
        <v>1</v>
      </c>
      <c r="N195" s="234" t="s">
        <v>50</v>
      </c>
      <c r="O195" s="93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7" t="s">
        <v>270</v>
      </c>
      <c r="AT195" s="237" t="s">
        <v>266</v>
      </c>
      <c r="AU195" s="237" t="s">
        <v>96</v>
      </c>
      <c r="AY195" s="18" t="s">
        <v>264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8" t="s">
        <v>93</v>
      </c>
      <c r="BK195" s="238">
        <f>ROUND(I195*H195,2)</f>
        <v>0</v>
      </c>
      <c r="BL195" s="18" t="s">
        <v>270</v>
      </c>
      <c r="BM195" s="237" t="s">
        <v>2168</v>
      </c>
    </row>
    <row r="196" s="16" customFormat="1">
      <c r="A196" s="16"/>
      <c r="B196" s="273"/>
      <c r="C196" s="274"/>
      <c r="D196" s="241" t="s">
        <v>272</v>
      </c>
      <c r="E196" s="275" t="s">
        <v>1</v>
      </c>
      <c r="F196" s="276" t="s">
        <v>391</v>
      </c>
      <c r="G196" s="274"/>
      <c r="H196" s="275" t="s">
        <v>1</v>
      </c>
      <c r="I196" s="277"/>
      <c r="J196" s="274"/>
      <c r="K196" s="274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272</v>
      </c>
      <c r="AU196" s="282" t="s">
        <v>96</v>
      </c>
      <c r="AV196" s="16" t="s">
        <v>93</v>
      </c>
      <c r="AW196" s="16" t="s">
        <v>42</v>
      </c>
      <c r="AX196" s="16" t="s">
        <v>85</v>
      </c>
      <c r="AY196" s="282" t="s">
        <v>264</v>
      </c>
    </row>
    <row r="197" s="13" customFormat="1">
      <c r="A197" s="13"/>
      <c r="B197" s="239"/>
      <c r="C197" s="240"/>
      <c r="D197" s="241" t="s">
        <v>272</v>
      </c>
      <c r="E197" s="242" t="s">
        <v>1</v>
      </c>
      <c r="F197" s="243" t="s">
        <v>408</v>
      </c>
      <c r="G197" s="240"/>
      <c r="H197" s="244">
        <v>324.80399999999997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272</v>
      </c>
      <c r="AU197" s="250" t="s">
        <v>96</v>
      </c>
      <c r="AV197" s="13" t="s">
        <v>96</v>
      </c>
      <c r="AW197" s="13" t="s">
        <v>42</v>
      </c>
      <c r="AX197" s="13" t="s">
        <v>93</v>
      </c>
      <c r="AY197" s="250" t="s">
        <v>264</v>
      </c>
    </row>
    <row r="198" s="2" customFormat="1" ht="24.15" customHeight="1">
      <c r="A198" s="40"/>
      <c r="B198" s="41"/>
      <c r="C198" s="225" t="s">
        <v>377</v>
      </c>
      <c r="D198" s="225" t="s">
        <v>266</v>
      </c>
      <c r="E198" s="226" t="s">
        <v>424</v>
      </c>
      <c r="F198" s="227" t="s">
        <v>425</v>
      </c>
      <c r="G198" s="228" t="s">
        <v>426</v>
      </c>
      <c r="H198" s="229">
        <v>324.80399999999997</v>
      </c>
      <c r="I198" s="230"/>
      <c r="J198" s="231">
        <f>ROUND(I198*H198,2)</f>
        <v>0</v>
      </c>
      <c r="K198" s="232"/>
      <c r="L198" s="46"/>
      <c r="M198" s="233" t="s">
        <v>1</v>
      </c>
      <c r="N198" s="234" t="s">
        <v>50</v>
      </c>
      <c r="O198" s="93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7" t="s">
        <v>270</v>
      </c>
      <c r="AT198" s="237" t="s">
        <v>266</v>
      </c>
      <c r="AU198" s="237" t="s">
        <v>96</v>
      </c>
      <c r="AY198" s="18" t="s">
        <v>264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8" t="s">
        <v>93</v>
      </c>
      <c r="BK198" s="238">
        <f>ROUND(I198*H198,2)</f>
        <v>0</v>
      </c>
      <c r="BL198" s="18" t="s">
        <v>270</v>
      </c>
      <c r="BM198" s="237" t="s">
        <v>2169</v>
      </c>
    </row>
    <row r="199" s="13" customFormat="1">
      <c r="A199" s="13"/>
      <c r="B199" s="239"/>
      <c r="C199" s="240"/>
      <c r="D199" s="241" t="s">
        <v>272</v>
      </c>
      <c r="E199" s="242" t="s">
        <v>194</v>
      </c>
      <c r="F199" s="243" t="s">
        <v>428</v>
      </c>
      <c r="G199" s="240"/>
      <c r="H199" s="244">
        <v>162.40199999999999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272</v>
      </c>
      <c r="AU199" s="250" t="s">
        <v>96</v>
      </c>
      <c r="AV199" s="13" t="s">
        <v>96</v>
      </c>
      <c r="AW199" s="13" t="s">
        <v>42</v>
      </c>
      <c r="AX199" s="13" t="s">
        <v>85</v>
      </c>
      <c r="AY199" s="250" t="s">
        <v>264</v>
      </c>
    </row>
    <row r="200" s="13" customFormat="1">
      <c r="A200" s="13"/>
      <c r="B200" s="239"/>
      <c r="C200" s="240"/>
      <c r="D200" s="241" t="s">
        <v>272</v>
      </c>
      <c r="E200" s="242" t="s">
        <v>1</v>
      </c>
      <c r="F200" s="243" t="s">
        <v>429</v>
      </c>
      <c r="G200" s="240"/>
      <c r="H200" s="244">
        <v>324.80399999999997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272</v>
      </c>
      <c r="AU200" s="250" t="s">
        <v>96</v>
      </c>
      <c r="AV200" s="13" t="s">
        <v>96</v>
      </c>
      <c r="AW200" s="13" t="s">
        <v>42</v>
      </c>
      <c r="AX200" s="13" t="s">
        <v>93</v>
      </c>
      <c r="AY200" s="250" t="s">
        <v>264</v>
      </c>
    </row>
    <row r="201" s="2" customFormat="1" ht="16.5" customHeight="1">
      <c r="A201" s="40"/>
      <c r="B201" s="41"/>
      <c r="C201" s="225" t="s">
        <v>382</v>
      </c>
      <c r="D201" s="225" t="s">
        <v>266</v>
      </c>
      <c r="E201" s="226" t="s">
        <v>431</v>
      </c>
      <c r="F201" s="227" t="s">
        <v>432</v>
      </c>
      <c r="G201" s="228" t="s">
        <v>348</v>
      </c>
      <c r="H201" s="229">
        <v>162.40199999999999</v>
      </c>
      <c r="I201" s="230"/>
      <c r="J201" s="231">
        <f>ROUND(I201*H201,2)</f>
        <v>0</v>
      </c>
      <c r="K201" s="232"/>
      <c r="L201" s="46"/>
      <c r="M201" s="233" t="s">
        <v>1</v>
      </c>
      <c r="N201" s="234" t="s">
        <v>50</v>
      </c>
      <c r="O201" s="93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7" t="s">
        <v>270</v>
      </c>
      <c r="AT201" s="237" t="s">
        <v>266</v>
      </c>
      <c r="AU201" s="237" t="s">
        <v>96</v>
      </c>
      <c r="AY201" s="18" t="s">
        <v>264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8" t="s">
        <v>93</v>
      </c>
      <c r="BK201" s="238">
        <f>ROUND(I201*H201,2)</f>
        <v>0</v>
      </c>
      <c r="BL201" s="18" t="s">
        <v>270</v>
      </c>
      <c r="BM201" s="237" t="s">
        <v>2170</v>
      </c>
    </row>
    <row r="202" s="13" customFormat="1">
      <c r="A202" s="13"/>
      <c r="B202" s="239"/>
      <c r="C202" s="240"/>
      <c r="D202" s="241" t="s">
        <v>272</v>
      </c>
      <c r="E202" s="242" t="s">
        <v>1</v>
      </c>
      <c r="F202" s="243" t="s">
        <v>194</v>
      </c>
      <c r="G202" s="240"/>
      <c r="H202" s="244">
        <v>162.40199999999999</v>
      </c>
      <c r="I202" s="245"/>
      <c r="J202" s="240"/>
      <c r="K202" s="240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272</v>
      </c>
      <c r="AU202" s="250" t="s">
        <v>96</v>
      </c>
      <c r="AV202" s="13" t="s">
        <v>96</v>
      </c>
      <c r="AW202" s="13" t="s">
        <v>42</v>
      </c>
      <c r="AX202" s="13" t="s">
        <v>93</v>
      </c>
      <c r="AY202" s="250" t="s">
        <v>264</v>
      </c>
    </row>
    <row r="203" s="2" customFormat="1" ht="24.15" customHeight="1">
      <c r="A203" s="40"/>
      <c r="B203" s="41"/>
      <c r="C203" s="225" t="s">
        <v>387</v>
      </c>
      <c r="D203" s="225" t="s">
        <v>266</v>
      </c>
      <c r="E203" s="226" t="s">
        <v>435</v>
      </c>
      <c r="F203" s="227" t="s">
        <v>436</v>
      </c>
      <c r="G203" s="228" t="s">
        <v>348</v>
      </c>
      <c r="H203" s="229">
        <v>56.454999999999998</v>
      </c>
      <c r="I203" s="230"/>
      <c r="J203" s="231">
        <f>ROUND(I203*H203,2)</f>
        <v>0</v>
      </c>
      <c r="K203" s="232"/>
      <c r="L203" s="46"/>
      <c r="M203" s="233" t="s">
        <v>1</v>
      </c>
      <c r="N203" s="234" t="s">
        <v>50</v>
      </c>
      <c r="O203" s="93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7" t="s">
        <v>270</v>
      </c>
      <c r="AT203" s="237" t="s">
        <v>266</v>
      </c>
      <c r="AU203" s="237" t="s">
        <v>96</v>
      </c>
      <c r="AY203" s="18" t="s">
        <v>264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8" t="s">
        <v>93</v>
      </c>
      <c r="BK203" s="238">
        <f>ROUND(I203*H203,2)</f>
        <v>0</v>
      </c>
      <c r="BL203" s="18" t="s">
        <v>270</v>
      </c>
      <c r="BM203" s="237" t="s">
        <v>2171</v>
      </c>
    </row>
    <row r="204" s="13" customFormat="1">
      <c r="A204" s="13"/>
      <c r="B204" s="239"/>
      <c r="C204" s="240"/>
      <c r="D204" s="241" t="s">
        <v>272</v>
      </c>
      <c r="E204" s="242" t="s">
        <v>196</v>
      </c>
      <c r="F204" s="243" t="s">
        <v>438</v>
      </c>
      <c r="G204" s="240"/>
      <c r="H204" s="244">
        <v>56.454999999999998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272</v>
      </c>
      <c r="AU204" s="250" t="s">
        <v>96</v>
      </c>
      <c r="AV204" s="13" t="s">
        <v>96</v>
      </c>
      <c r="AW204" s="13" t="s">
        <v>42</v>
      </c>
      <c r="AX204" s="13" t="s">
        <v>85</v>
      </c>
      <c r="AY204" s="250" t="s">
        <v>264</v>
      </c>
    </row>
    <row r="205" s="13" customFormat="1">
      <c r="A205" s="13"/>
      <c r="B205" s="239"/>
      <c r="C205" s="240"/>
      <c r="D205" s="241" t="s">
        <v>272</v>
      </c>
      <c r="E205" s="242" t="s">
        <v>440</v>
      </c>
      <c r="F205" s="243" t="s">
        <v>441</v>
      </c>
      <c r="G205" s="240"/>
      <c r="H205" s="244">
        <v>0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272</v>
      </c>
      <c r="AU205" s="250" t="s">
        <v>96</v>
      </c>
      <c r="AV205" s="13" t="s">
        <v>96</v>
      </c>
      <c r="AW205" s="13" t="s">
        <v>42</v>
      </c>
      <c r="AX205" s="13" t="s">
        <v>85</v>
      </c>
      <c r="AY205" s="250" t="s">
        <v>264</v>
      </c>
    </row>
    <row r="206" s="14" customFormat="1">
      <c r="A206" s="14"/>
      <c r="B206" s="251"/>
      <c r="C206" s="252"/>
      <c r="D206" s="241" t="s">
        <v>272</v>
      </c>
      <c r="E206" s="253" t="s">
        <v>1113</v>
      </c>
      <c r="F206" s="254" t="s">
        <v>281</v>
      </c>
      <c r="G206" s="252"/>
      <c r="H206" s="255">
        <v>56.454999999999998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1" t="s">
        <v>272</v>
      </c>
      <c r="AU206" s="261" t="s">
        <v>96</v>
      </c>
      <c r="AV206" s="14" t="s">
        <v>282</v>
      </c>
      <c r="AW206" s="14" t="s">
        <v>42</v>
      </c>
      <c r="AX206" s="14" t="s">
        <v>85</v>
      </c>
      <c r="AY206" s="261" t="s">
        <v>264</v>
      </c>
    </row>
    <row r="207" s="15" customFormat="1">
      <c r="A207" s="15"/>
      <c r="B207" s="262"/>
      <c r="C207" s="263"/>
      <c r="D207" s="241" t="s">
        <v>272</v>
      </c>
      <c r="E207" s="264" t="s">
        <v>443</v>
      </c>
      <c r="F207" s="265" t="s">
        <v>344</v>
      </c>
      <c r="G207" s="263"/>
      <c r="H207" s="266">
        <v>56.454999999999998</v>
      </c>
      <c r="I207" s="267"/>
      <c r="J207" s="263"/>
      <c r="K207" s="263"/>
      <c r="L207" s="268"/>
      <c r="M207" s="269"/>
      <c r="N207" s="270"/>
      <c r="O207" s="270"/>
      <c r="P207" s="270"/>
      <c r="Q207" s="270"/>
      <c r="R207" s="270"/>
      <c r="S207" s="270"/>
      <c r="T207" s="27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2" t="s">
        <v>272</v>
      </c>
      <c r="AU207" s="272" t="s">
        <v>96</v>
      </c>
      <c r="AV207" s="15" t="s">
        <v>270</v>
      </c>
      <c r="AW207" s="15" t="s">
        <v>42</v>
      </c>
      <c r="AX207" s="15" t="s">
        <v>93</v>
      </c>
      <c r="AY207" s="272" t="s">
        <v>264</v>
      </c>
    </row>
    <row r="208" s="2" customFormat="1" ht="16.5" customHeight="1">
      <c r="A208" s="40"/>
      <c r="B208" s="41"/>
      <c r="C208" s="283" t="s">
        <v>395</v>
      </c>
      <c r="D208" s="283" t="s">
        <v>445</v>
      </c>
      <c r="E208" s="284" t="s">
        <v>446</v>
      </c>
      <c r="F208" s="285" t="s">
        <v>447</v>
      </c>
      <c r="G208" s="286" t="s">
        <v>426</v>
      </c>
      <c r="H208" s="287">
        <v>112.91</v>
      </c>
      <c r="I208" s="288"/>
      <c r="J208" s="289">
        <f>ROUND(I208*H208,2)</f>
        <v>0</v>
      </c>
      <c r="K208" s="290"/>
      <c r="L208" s="291"/>
      <c r="M208" s="292" t="s">
        <v>1</v>
      </c>
      <c r="N208" s="293" t="s">
        <v>50</v>
      </c>
      <c r="O208" s="93"/>
      <c r="P208" s="235">
        <f>O208*H208</f>
        <v>0</v>
      </c>
      <c r="Q208" s="235">
        <v>1</v>
      </c>
      <c r="R208" s="235">
        <f>Q208*H208</f>
        <v>112.91</v>
      </c>
      <c r="S208" s="235">
        <v>0</v>
      </c>
      <c r="T208" s="23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7" t="s">
        <v>321</v>
      </c>
      <c r="AT208" s="237" t="s">
        <v>445</v>
      </c>
      <c r="AU208" s="237" t="s">
        <v>96</v>
      </c>
      <c r="AY208" s="18" t="s">
        <v>264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8" t="s">
        <v>93</v>
      </c>
      <c r="BK208" s="238">
        <f>ROUND(I208*H208,2)</f>
        <v>0</v>
      </c>
      <c r="BL208" s="18" t="s">
        <v>270</v>
      </c>
      <c r="BM208" s="237" t="s">
        <v>2172</v>
      </c>
    </row>
    <row r="209" s="16" customFormat="1">
      <c r="A209" s="16"/>
      <c r="B209" s="273"/>
      <c r="C209" s="274"/>
      <c r="D209" s="241" t="s">
        <v>272</v>
      </c>
      <c r="E209" s="275" t="s">
        <v>1</v>
      </c>
      <c r="F209" s="276" t="s">
        <v>449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272</v>
      </c>
      <c r="AU209" s="282" t="s">
        <v>96</v>
      </c>
      <c r="AV209" s="16" t="s">
        <v>93</v>
      </c>
      <c r="AW209" s="16" t="s">
        <v>42</v>
      </c>
      <c r="AX209" s="16" t="s">
        <v>85</v>
      </c>
      <c r="AY209" s="282" t="s">
        <v>264</v>
      </c>
    </row>
    <row r="210" s="13" customFormat="1">
      <c r="A210" s="13"/>
      <c r="B210" s="239"/>
      <c r="C210" s="240"/>
      <c r="D210" s="241" t="s">
        <v>272</v>
      </c>
      <c r="E210" s="242" t="s">
        <v>1</v>
      </c>
      <c r="F210" s="243" t="s">
        <v>450</v>
      </c>
      <c r="G210" s="240"/>
      <c r="H210" s="244">
        <v>112.91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272</v>
      </c>
      <c r="AU210" s="250" t="s">
        <v>96</v>
      </c>
      <c r="AV210" s="13" t="s">
        <v>96</v>
      </c>
      <c r="AW210" s="13" t="s">
        <v>42</v>
      </c>
      <c r="AX210" s="13" t="s">
        <v>93</v>
      </c>
      <c r="AY210" s="250" t="s">
        <v>264</v>
      </c>
    </row>
    <row r="211" s="2" customFormat="1" ht="24.15" customHeight="1">
      <c r="A211" s="40"/>
      <c r="B211" s="41"/>
      <c r="C211" s="225" t="s">
        <v>7</v>
      </c>
      <c r="D211" s="225" t="s">
        <v>266</v>
      </c>
      <c r="E211" s="226" t="s">
        <v>452</v>
      </c>
      <c r="F211" s="227" t="s">
        <v>453</v>
      </c>
      <c r="G211" s="228" t="s">
        <v>348</v>
      </c>
      <c r="H211" s="229">
        <v>66.792000000000002</v>
      </c>
      <c r="I211" s="230"/>
      <c r="J211" s="231">
        <f>ROUND(I211*H211,2)</f>
        <v>0</v>
      </c>
      <c r="K211" s="232"/>
      <c r="L211" s="46"/>
      <c r="M211" s="233" t="s">
        <v>1</v>
      </c>
      <c r="N211" s="234" t="s">
        <v>50</v>
      </c>
      <c r="O211" s="93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7" t="s">
        <v>270</v>
      </c>
      <c r="AT211" s="237" t="s">
        <v>266</v>
      </c>
      <c r="AU211" s="237" t="s">
        <v>96</v>
      </c>
      <c r="AY211" s="18" t="s">
        <v>264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8" t="s">
        <v>93</v>
      </c>
      <c r="BK211" s="238">
        <f>ROUND(I211*H211,2)</f>
        <v>0</v>
      </c>
      <c r="BL211" s="18" t="s">
        <v>270</v>
      </c>
      <c r="BM211" s="237" t="s">
        <v>2173</v>
      </c>
    </row>
    <row r="212" s="13" customFormat="1">
      <c r="A212" s="13"/>
      <c r="B212" s="239"/>
      <c r="C212" s="240"/>
      <c r="D212" s="241" t="s">
        <v>272</v>
      </c>
      <c r="E212" s="242" t="s">
        <v>198</v>
      </c>
      <c r="F212" s="243" t="s">
        <v>1869</v>
      </c>
      <c r="G212" s="240"/>
      <c r="H212" s="244">
        <v>66.792000000000002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272</v>
      </c>
      <c r="AU212" s="250" t="s">
        <v>96</v>
      </c>
      <c r="AV212" s="13" t="s">
        <v>96</v>
      </c>
      <c r="AW212" s="13" t="s">
        <v>42</v>
      </c>
      <c r="AX212" s="13" t="s">
        <v>93</v>
      </c>
      <c r="AY212" s="250" t="s">
        <v>264</v>
      </c>
    </row>
    <row r="213" s="2" customFormat="1" ht="16.5" customHeight="1">
      <c r="A213" s="40"/>
      <c r="B213" s="41"/>
      <c r="C213" s="283" t="s">
        <v>404</v>
      </c>
      <c r="D213" s="283" t="s">
        <v>445</v>
      </c>
      <c r="E213" s="284" t="s">
        <v>457</v>
      </c>
      <c r="F213" s="285" t="s">
        <v>458</v>
      </c>
      <c r="G213" s="286" t="s">
        <v>426</v>
      </c>
      <c r="H213" s="287">
        <v>133.584</v>
      </c>
      <c r="I213" s="288"/>
      <c r="J213" s="289">
        <f>ROUND(I213*H213,2)</f>
        <v>0</v>
      </c>
      <c r="K213" s="290"/>
      <c r="L213" s="291"/>
      <c r="M213" s="292" t="s">
        <v>1</v>
      </c>
      <c r="N213" s="293" t="s">
        <v>50</v>
      </c>
      <c r="O213" s="93"/>
      <c r="P213" s="235">
        <f>O213*H213</f>
        <v>0</v>
      </c>
      <c r="Q213" s="235">
        <v>1</v>
      </c>
      <c r="R213" s="235">
        <f>Q213*H213</f>
        <v>133.584</v>
      </c>
      <c r="S213" s="235">
        <v>0</v>
      </c>
      <c r="T213" s="23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7" t="s">
        <v>321</v>
      </c>
      <c r="AT213" s="237" t="s">
        <v>445</v>
      </c>
      <c r="AU213" s="237" t="s">
        <v>96</v>
      </c>
      <c r="AY213" s="18" t="s">
        <v>264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8" t="s">
        <v>93</v>
      </c>
      <c r="BK213" s="238">
        <f>ROUND(I213*H213,2)</f>
        <v>0</v>
      </c>
      <c r="BL213" s="18" t="s">
        <v>270</v>
      </c>
      <c r="BM213" s="237" t="s">
        <v>2174</v>
      </c>
    </row>
    <row r="214" s="13" customFormat="1">
      <c r="A214" s="13"/>
      <c r="B214" s="239"/>
      <c r="C214" s="240"/>
      <c r="D214" s="241" t="s">
        <v>272</v>
      </c>
      <c r="E214" s="242" t="s">
        <v>1</v>
      </c>
      <c r="F214" s="243" t="s">
        <v>460</v>
      </c>
      <c r="G214" s="240"/>
      <c r="H214" s="244">
        <v>133.584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272</v>
      </c>
      <c r="AU214" s="250" t="s">
        <v>96</v>
      </c>
      <c r="AV214" s="13" t="s">
        <v>96</v>
      </c>
      <c r="AW214" s="13" t="s">
        <v>42</v>
      </c>
      <c r="AX214" s="13" t="s">
        <v>93</v>
      </c>
      <c r="AY214" s="250" t="s">
        <v>264</v>
      </c>
    </row>
    <row r="215" s="12" customFormat="1" ht="22.8" customHeight="1">
      <c r="A215" s="12"/>
      <c r="B215" s="209"/>
      <c r="C215" s="210"/>
      <c r="D215" s="211" t="s">
        <v>84</v>
      </c>
      <c r="E215" s="223" t="s">
        <v>96</v>
      </c>
      <c r="F215" s="223" t="s">
        <v>1871</v>
      </c>
      <c r="G215" s="210"/>
      <c r="H215" s="210"/>
      <c r="I215" s="213"/>
      <c r="J215" s="224">
        <f>BK215</f>
        <v>0</v>
      </c>
      <c r="K215" s="210"/>
      <c r="L215" s="215"/>
      <c r="M215" s="216"/>
      <c r="N215" s="217"/>
      <c r="O215" s="217"/>
      <c r="P215" s="218">
        <f>SUM(P216:P217)</f>
        <v>0</v>
      </c>
      <c r="Q215" s="217"/>
      <c r="R215" s="218">
        <f>SUM(R216:R217)</f>
        <v>17.460056999999999</v>
      </c>
      <c r="S215" s="217"/>
      <c r="T215" s="219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0" t="s">
        <v>93</v>
      </c>
      <c r="AT215" s="221" t="s">
        <v>84</v>
      </c>
      <c r="AU215" s="221" t="s">
        <v>93</v>
      </c>
      <c r="AY215" s="220" t="s">
        <v>264</v>
      </c>
      <c r="BK215" s="222">
        <f>SUM(BK216:BK217)</f>
        <v>0</v>
      </c>
    </row>
    <row r="216" s="2" customFormat="1" ht="37.8" customHeight="1">
      <c r="A216" s="40"/>
      <c r="B216" s="41"/>
      <c r="C216" s="225" t="s">
        <v>409</v>
      </c>
      <c r="D216" s="225" t="s">
        <v>266</v>
      </c>
      <c r="E216" s="226" t="s">
        <v>1872</v>
      </c>
      <c r="F216" s="227" t="s">
        <v>1873</v>
      </c>
      <c r="G216" s="228" t="s">
        <v>308</v>
      </c>
      <c r="H216" s="229">
        <v>85.299999999999997</v>
      </c>
      <c r="I216" s="230"/>
      <c r="J216" s="231">
        <f>ROUND(I216*H216,2)</f>
        <v>0</v>
      </c>
      <c r="K216" s="232"/>
      <c r="L216" s="46"/>
      <c r="M216" s="233" t="s">
        <v>1</v>
      </c>
      <c r="N216" s="234" t="s">
        <v>50</v>
      </c>
      <c r="O216" s="93"/>
      <c r="P216" s="235">
        <f>O216*H216</f>
        <v>0</v>
      </c>
      <c r="Q216" s="235">
        <v>0.20469000000000001</v>
      </c>
      <c r="R216" s="235">
        <f>Q216*H216</f>
        <v>17.460056999999999</v>
      </c>
      <c r="S216" s="235">
        <v>0</v>
      </c>
      <c r="T216" s="23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7" t="s">
        <v>270</v>
      </c>
      <c r="AT216" s="237" t="s">
        <v>266</v>
      </c>
      <c r="AU216" s="237" t="s">
        <v>96</v>
      </c>
      <c r="AY216" s="18" t="s">
        <v>264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8" t="s">
        <v>93</v>
      </c>
      <c r="BK216" s="238">
        <f>ROUND(I216*H216,2)</f>
        <v>0</v>
      </c>
      <c r="BL216" s="18" t="s">
        <v>270</v>
      </c>
      <c r="BM216" s="237" t="s">
        <v>2175</v>
      </c>
    </row>
    <row r="217" s="13" customFormat="1">
      <c r="A217" s="13"/>
      <c r="B217" s="239"/>
      <c r="C217" s="240"/>
      <c r="D217" s="241" t="s">
        <v>272</v>
      </c>
      <c r="E217" s="242" t="s">
        <v>1</v>
      </c>
      <c r="F217" s="243" t="s">
        <v>1762</v>
      </c>
      <c r="G217" s="240"/>
      <c r="H217" s="244">
        <v>85.299999999999997</v>
      </c>
      <c r="I217" s="245"/>
      <c r="J217" s="240"/>
      <c r="K217" s="240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272</v>
      </c>
      <c r="AU217" s="250" t="s">
        <v>96</v>
      </c>
      <c r="AV217" s="13" t="s">
        <v>96</v>
      </c>
      <c r="AW217" s="13" t="s">
        <v>42</v>
      </c>
      <c r="AX217" s="13" t="s">
        <v>93</v>
      </c>
      <c r="AY217" s="250" t="s">
        <v>264</v>
      </c>
    </row>
    <row r="218" s="12" customFormat="1" ht="22.8" customHeight="1">
      <c r="A218" s="12"/>
      <c r="B218" s="209"/>
      <c r="C218" s="210"/>
      <c r="D218" s="211" t="s">
        <v>84</v>
      </c>
      <c r="E218" s="223" t="s">
        <v>282</v>
      </c>
      <c r="F218" s="223" t="s">
        <v>1875</v>
      </c>
      <c r="G218" s="210"/>
      <c r="H218" s="210"/>
      <c r="I218" s="213"/>
      <c r="J218" s="224">
        <f>BK218</f>
        <v>0</v>
      </c>
      <c r="K218" s="210"/>
      <c r="L218" s="215"/>
      <c r="M218" s="216"/>
      <c r="N218" s="217"/>
      <c r="O218" s="217"/>
      <c r="P218" s="218">
        <f>SUM(P219:P222)</f>
        <v>0</v>
      </c>
      <c r="Q218" s="217"/>
      <c r="R218" s="218">
        <f>SUM(R219:R222)</f>
        <v>0</v>
      </c>
      <c r="S218" s="217"/>
      <c r="T218" s="219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0" t="s">
        <v>93</v>
      </c>
      <c r="AT218" s="221" t="s">
        <v>84</v>
      </c>
      <c r="AU218" s="221" t="s">
        <v>93</v>
      </c>
      <c r="AY218" s="220" t="s">
        <v>264</v>
      </c>
      <c r="BK218" s="222">
        <f>SUM(BK219:BK222)</f>
        <v>0</v>
      </c>
    </row>
    <row r="219" s="2" customFormat="1" ht="16.5" customHeight="1">
      <c r="A219" s="40"/>
      <c r="B219" s="41"/>
      <c r="C219" s="225" t="s">
        <v>414</v>
      </c>
      <c r="D219" s="225" t="s">
        <v>266</v>
      </c>
      <c r="E219" s="226" t="s">
        <v>1876</v>
      </c>
      <c r="F219" s="227" t="s">
        <v>1877</v>
      </c>
      <c r="G219" s="228" t="s">
        <v>308</v>
      </c>
      <c r="H219" s="229">
        <v>85.299999999999997</v>
      </c>
      <c r="I219" s="230"/>
      <c r="J219" s="231">
        <f>ROUND(I219*H219,2)</f>
        <v>0</v>
      </c>
      <c r="K219" s="232"/>
      <c r="L219" s="46"/>
      <c r="M219" s="233" t="s">
        <v>1</v>
      </c>
      <c r="N219" s="234" t="s">
        <v>50</v>
      </c>
      <c r="O219" s="93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7" t="s">
        <v>270</v>
      </c>
      <c r="AT219" s="237" t="s">
        <v>266</v>
      </c>
      <c r="AU219" s="237" t="s">
        <v>96</v>
      </c>
      <c r="AY219" s="18" t="s">
        <v>264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8" t="s">
        <v>93</v>
      </c>
      <c r="BK219" s="238">
        <f>ROUND(I219*H219,2)</f>
        <v>0</v>
      </c>
      <c r="BL219" s="18" t="s">
        <v>270</v>
      </c>
      <c r="BM219" s="237" t="s">
        <v>2176</v>
      </c>
    </row>
    <row r="220" s="13" customFormat="1">
      <c r="A220" s="13"/>
      <c r="B220" s="239"/>
      <c r="C220" s="240"/>
      <c r="D220" s="241" t="s">
        <v>272</v>
      </c>
      <c r="E220" s="242" t="s">
        <v>1</v>
      </c>
      <c r="F220" s="243" t="s">
        <v>1762</v>
      </c>
      <c r="G220" s="240"/>
      <c r="H220" s="244">
        <v>85.299999999999997</v>
      </c>
      <c r="I220" s="245"/>
      <c r="J220" s="240"/>
      <c r="K220" s="240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272</v>
      </c>
      <c r="AU220" s="250" t="s">
        <v>96</v>
      </c>
      <c r="AV220" s="13" t="s">
        <v>96</v>
      </c>
      <c r="AW220" s="13" t="s">
        <v>42</v>
      </c>
      <c r="AX220" s="13" t="s">
        <v>93</v>
      </c>
      <c r="AY220" s="250" t="s">
        <v>264</v>
      </c>
    </row>
    <row r="221" s="2" customFormat="1" ht="21.75" customHeight="1">
      <c r="A221" s="40"/>
      <c r="B221" s="41"/>
      <c r="C221" s="225" t="s">
        <v>418</v>
      </c>
      <c r="D221" s="225" t="s">
        <v>266</v>
      </c>
      <c r="E221" s="226" t="s">
        <v>1879</v>
      </c>
      <c r="F221" s="227" t="s">
        <v>1880</v>
      </c>
      <c r="G221" s="228" t="s">
        <v>308</v>
      </c>
      <c r="H221" s="229">
        <v>85.299999999999997</v>
      </c>
      <c r="I221" s="230"/>
      <c r="J221" s="231">
        <f>ROUND(I221*H221,2)</f>
        <v>0</v>
      </c>
      <c r="K221" s="232"/>
      <c r="L221" s="46"/>
      <c r="M221" s="233" t="s">
        <v>1</v>
      </c>
      <c r="N221" s="234" t="s">
        <v>50</v>
      </c>
      <c r="O221" s="93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7" t="s">
        <v>270</v>
      </c>
      <c r="AT221" s="237" t="s">
        <v>266</v>
      </c>
      <c r="AU221" s="237" t="s">
        <v>96</v>
      </c>
      <c r="AY221" s="18" t="s">
        <v>264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8" t="s">
        <v>93</v>
      </c>
      <c r="BK221" s="238">
        <f>ROUND(I221*H221,2)</f>
        <v>0</v>
      </c>
      <c r="BL221" s="18" t="s">
        <v>270</v>
      </c>
      <c r="BM221" s="237" t="s">
        <v>2177</v>
      </c>
    </row>
    <row r="222" s="13" customFormat="1">
      <c r="A222" s="13"/>
      <c r="B222" s="239"/>
      <c r="C222" s="240"/>
      <c r="D222" s="241" t="s">
        <v>272</v>
      </c>
      <c r="E222" s="242" t="s">
        <v>1</v>
      </c>
      <c r="F222" s="243" t="s">
        <v>1762</v>
      </c>
      <c r="G222" s="240"/>
      <c r="H222" s="244">
        <v>85.299999999999997</v>
      </c>
      <c r="I222" s="245"/>
      <c r="J222" s="240"/>
      <c r="K222" s="240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272</v>
      </c>
      <c r="AU222" s="250" t="s">
        <v>96</v>
      </c>
      <c r="AV222" s="13" t="s">
        <v>96</v>
      </c>
      <c r="AW222" s="13" t="s">
        <v>42</v>
      </c>
      <c r="AX222" s="13" t="s">
        <v>93</v>
      </c>
      <c r="AY222" s="250" t="s">
        <v>264</v>
      </c>
    </row>
    <row r="223" s="12" customFormat="1" ht="22.8" customHeight="1">
      <c r="A223" s="12"/>
      <c r="B223" s="209"/>
      <c r="C223" s="210"/>
      <c r="D223" s="211" t="s">
        <v>84</v>
      </c>
      <c r="E223" s="223" t="s">
        <v>270</v>
      </c>
      <c r="F223" s="223" t="s">
        <v>475</v>
      </c>
      <c r="G223" s="210"/>
      <c r="H223" s="210"/>
      <c r="I223" s="213"/>
      <c r="J223" s="224">
        <f>BK223</f>
        <v>0</v>
      </c>
      <c r="K223" s="210"/>
      <c r="L223" s="215"/>
      <c r="M223" s="216"/>
      <c r="N223" s="217"/>
      <c r="O223" s="217"/>
      <c r="P223" s="218">
        <f>SUM(P224:P230)</f>
        <v>0</v>
      </c>
      <c r="Q223" s="217"/>
      <c r="R223" s="218">
        <f>SUM(R224:R230)</f>
        <v>0</v>
      </c>
      <c r="S223" s="217"/>
      <c r="T223" s="219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0" t="s">
        <v>93</v>
      </c>
      <c r="AT223" s="221" t="s">
        <v>84</v>
      </c>
      <c r="AU223" s="221" t="s">
        <v>93</v>
      </c>
      <c r="AY223" s="220" t="s">
        <v>264</v>
      </c>
      <c r="BK223" s="222">
        <f>SUM(BK224:BK230)</f>
        <v>0</v>
      </c>
    </row>
    <row r="224" s="2" customFormat="1" ht="24.15" customHeight="1">
      <c r="A224" s="40"/>
      <c r="B224" s="41"/>
      <c r="C224" s="225" t="s">
        <v>423</v>
      </c>
      <c r="D224" s="225" t="s">
        <v>266</v>
      </c>
      <c r="E224" s="226" t="s">
        <v>477</v>
      </c>
      <c r="F224" s="227" t="s">
        <v>478</v>
      </c>
      <c r="G224" s="228" t="s">
        <v>348</v>
      </c>
      <c r="H224" s="229">
        <v>12.468</v>
      </c>
      <c r="I224" s="230"/>
      <c r="J224" s="231">
        <f>ROUND(I224*H224,2)</f>
        <v>0</v>
      </c>
      <c r="K224" s="232"/>
      <c r="L224" s="46"/>
      <c r="M224" s="233" t="s">
        <v>1</v>
      </c>
      <c r="N224" s="234" t="s">
        <v>50</v>
      </c>
      <c r="O224" s="93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7" t="s">
        <v>270</v>
      </c>
      <c r="AT224" s="237" t="s">
        <v>266</v>
      </c>
      <c r="AU224" s="237" t="s">
        <v>96</v>
      </c>
      <c r="AY224" s="18" t="s">
        <v>264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8" t="s">
        <v>93</v>
      </c>
      <c r="BK224" s="238">
        <f>ROUND(I224*H224,2)</f>
        <v>0</v>
      </c>
      <c r="BL224" s="18" t="s">
        <v>270</v>
      </c>
      <c r="BM224" s="237" t="s">
        <v>2178</v>
      </c>
    </row>
    <row r="225" s="13" customFormat="1">
      <c r="A225" s="13"/>
      <c r="B225" s="239"/>
      <c r="C225" s="240"/>
      <c r="D225" s="241" t="s">
        <v>272</v>
      </c>
      <c r="E225" s="242" t="s">
        <v>480</v>
      </c>
      <c r="F225" s="243" t="s">
        <v>1883</v>
      </c>
      <c r="G225" s="240"/>
      <c r="H225" s="244">
        <v>12.468</v>
      </c>
      <c r="I225" s="245"/>
      <c r="J225" s="240"/>
      <c r="K225" s="240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272</v>
      </c>
      <c r="AU225" s="250" t="s">
        <v>96</v>
      </c>
      <c r="AV225" s="13" t="s">
        <v>96</v>
      </c>
      <c r="AW225" s="13" t="s">
        <v>42</v>
      </c>
      <c r="AX225" s="13" t="s">
        <v>93</v>
      </c>
      <c r="AY225" s="250" t="s">
        <v>264</v>
      </c>
    </row>
    <row r="226" s="2" customFormat="1" ht="33" customHeight="1">
      <c r="A226" s="40"/>
      <c r="B226" s="41"/>
      <c r="C226" s="225" t="s">
        <v>430</v>
      </c>
      <c r="D226" s="225" t="s">
        <v>266</v>
      </c>
      <c r="E226" s="226" t="s">
        <v>1302</v>
      </c>
      <c r="F226" s="227" t="s">
        <v>1303</v>
      </c>
      <c r="G226" s="228" t="s">
        <v>269</v>
      </c>
      <c r="H226" s="229">
        <v>308</v>
      </c>
      <c r="I226" s="230"/>
      <c r="J226" s="231">
        <f>ROUND(I226*H226,2)</f>
        <v>0</v>
      </c>
      <c r="K226" s="232"/>
      <c r="L226" s="46"/>
      <c r="M226" s="233" t="s">
        <v>1</v>
      </c>
      <c r="N226" s="234" t="s">
        <v>50</v>
      </c>
      <c r="O226" s="93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7" t="s">
        <v>270</v>
      </c>
      <c r="AT226" s="237" t="s">
        <v>266</v>
      </c>
      <c r="AU226" s="237" t="s">
        <v>96</v>
      </c>
      <c r="AY226" s="18" t="s">
        <v>264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8" t="s">
        <v>93</v>
      </c>
      <c r="BK226" s="238">
        <f>ROUND(I226*H226,2)</f>
        <v>0</v>
      </c>
      <c r="BL226" s="18" t="s">
        <v>270</v>
      </c>
      <c r="BM226" s="237" t="s">
        <v>2179</v>
      </c>
    </row>
    <row r="227" s="13" customFormat="1">
      <c r="A227" s="13"/>
      <c r="B227" s="239"/>
      <c r="C227" s="240"/>
      <c r="D227" s="241" t="s">
        <v>272</v>
      </c>
      <c r="E227" s="242" t="s">
        <v>1</v>
      </c>
      <c r="F227" s="243" t="s">
        <v>2180</v>
      </c>
      <c r="G227" s="240"/>
      <c r="H227" s="244">
        <v>308</v>
      </c>
      <c r="I227" s="245"/>
      <c r="J227" s="240"/>
      <c r="K227" s="240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272</v>
      </c>
      <c r="AU227" s="250" t="s">
        <v>96</v>
      </c>
      <c r="AV227" s="13" t="s">
        <v>96</v>
      </c>
      <c r="AW227" s="13" t="s">
        <v>42</v>
      </c>
      <c r="AX227" s="13" t="s">
        <v>85</v>
      </c>
      <c r="AY227" s="250" t="s">
        <v>264</v>
      </c>
    </row>
    <row r="228" s="13" customFormat="1">
      <c r="A228" s="13"/>
      <c r="B228" s="239"/>
      <c r="C228" s="240"/>
      <c r="D228" s="241" t="s">
        <v>272</v>
      </c>
      <c r="E228" s="242" t="s">
        <v>1</v>
      </c>
      <c r="F228" s="243" t="s">
        <v>2181</v>
      </c>
      <c r="G228" s="240"/>
      <c r="H228" s="244">
        <v>308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272</v>
      </c>
      <c r="AU228" s="250" t="s">
        <v>96</v>
      </c>
      <c r="AV228" s="13" t="s">
        <v>96</v>
      </c>
      <c r="AW228" s="13" t="s">
        <v>42</v>
      </c>
      <c r="AX228" s="13" t="s">
        <v>93</v>
      </c>
      <c r="AY228" s="250" t="s">
        <v>264</v>
      </c>
    </row>
    <row r="229" s="2" customFormat="1" ht="24.15" customHeight="1">
      <c r="A229" s="40"/>
      <c r="B229" s="41"/>
      <c r="C229" s="225" t="s">
        <v>434</v>
      </c>
      <c r="D229" s="225" t="s">
        <v>266</v>
      </c>
      <c r="E229" s="226" t="s">
        <v>1884</v>
      </c>
      <c r="F229" s="227" t="s">
        <v>1885</v>
      </c>
      <c r="G229" s="228" t="s">
        <v>348</v>
      </c>
      <c r="H229" s="229">
        <v>26.686</v>
      </c>
      <c r="I229" s="230"/>
      <c r="J229" s="231">
        <f>ROUND(I229*H229,2)</f>
        <v>0</v>
      </c>
      <c r="K229" s="232"/>
      <c r="L229" s="46"/>
      <c r="M229" s="233" t="s">
        <v>1</v>
      </c>
      <c r="N229" s="234" t="s">
        <v>50</v>
      </c>
      <c r="O229" s="93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7" t="s">
        <v>270</v>
      </c>
      <c r="AT229" s="237" t="s">
        <v>266</v>
      </c>
      <c r="AU229" s="237" t="s">
        <v>96</v>
      </c>
      <c r="AY229" s="18" t="s">
        <v>264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8" t="s">
        <v>93</v>
      </c>
      <c r="BK229" s="238">
        <f>ROUND(I229*H229,2)</f>
        <v>0</v>
      </c>
      <c r="BL229" s="18" t="s">
        <v>270</v>
      </c>
      <c r="BM229" s="237" t="s">
        <v>2182</v>
      </c>
    </row>
    <row r="230" s="13" customFormat="1">
      <c r="A230" s="13"/>
      <c r="B230" s="239"/>
      <c r="C230" s="240"/>
      <c r="D230" s="241" t="s">
        <v>272</v>
      </c>
      <c r="E230" s="242" t="s">
        <v>1887</v>
      </c>
      <c r="F230" s="243" t="s">
        <v>1888</v>
      </c>
      <c r="G230" s="240"/>
      <c r="H230" s="244">
        <v>26.686</v>
      </c>
      <c r="I230" s="245"/>
      <c r="J230" s="240"/>
      <c r="K230" s="240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272</v>
      </c>
      <c r="AU230" s="250" t="s">
        <v>96</v>
      </c>
      <c r="AV230" s="13" t="s">
        <v>96</v>
      </c>
      <c r="AW230" s="13" t="s">
        <v>42</v>
      </c>
      <c r="AX230" s="13" t="s">
        <v>93</v>
      </c>
      <c r="AY230" s="250" t="s">
        <v>264</v>
      </c>
    </row>
    <row r="231" s="12" customFormat="1" ht="22.8" customHeight="1">
      <c r="A231" s="12"/>
      <c r="B231" s="209"/>
      <c r="C231" s="210"/>
      <c r="D231" s="211" t="s">
        <v>84</v>
      </c>
      <c r="E231" s="223" t="s">
        <v>305</v>
      </c>
      <c r="F231" s="223" t="s">
        <v>496</v>
      </c>
      <c r="G231" s="210"/>
      <c r="H231" s="210"/>
      <c r="I231" s="213"/>
      <c r="J231" s="224">
        <f>BK231</f>
        <v>0</v>
      </c>
      <c r="K231" s="210"/>
      <c r="L231" s="215"/>
      <c r="M231" s="216"/>
      <c r="N231" s="217"/>
      <c r="O231" s="217"/>
      <c r="P231" s="218">
        <f>SUM(P232:P238)</f>
        <v>0</v>
      </c>
      <c r="Q231" s="217"/>
      <c r="R231" s="218">
        <f>SUM(R232:R238)</f>
        <v>34.81324</v>
      </c>
      <c r="S231" s="217"/>
      <c r="T231" s="219">
        <f>SUM(T232:T238)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0" t="s">
        <v>93</v>
      </c>
      <c r="AT231" s="221" t="s">
        <v>84</v>
      </c>
      <c r="AU231" s="221" t="s">
        <v>93</v>
      </c>
      <c r="AY231" s="220" t="s">
        <v>264</v>
      </c>
      <c r="BK231" s="222">
        <f>SUM(BK232:BK238)</f>
        <v>0</v>
      </c>
    </row>
    <row r="232" s="2" customFormat="1" ht="21.75" customHeight="1">
      <c r="A232" s="40"/>
      <c r="B232" s="41"/>
      <c r="C232" s="225" t="s">
        <v>444</v>
      </c>
      <c r="D232" s="225" t="s">
        <v>266</v>
      </c>
      <c r="E232" s="226" t="s">
        <v>1307</v>
      </c>
      <c r="F232" s="227" t="s">
        <v>1308</v>
      </c>
      <c r="G232" s="228" t="s">
        <v>269</v>
      </c>
      <c r="H232" s="229">
        <v>134.173</v>
      </c>
      <c r="I232" s="230"/>
      <c r="J232" s="231">
        <f>ROUND(I232*H232,2)</f>
        <v>0</v>
      </c>
      <c r="K232" s="232"/>
      <c r="L232" s="46"/>
      <c r="M232" s="233" t="s">
        <v>1</v>
      </c>
      <c r="N232" s="234" t="s">
        <v>50</v>
      </c>
      <c r="O232" s="93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7" t="s">
        <v>270</v>
      </c>
      <c r="AT232" s="237" t="s">
        <v>266</v>
      </c>
      <c r="AU232" s="237" t="s">
        <v>96</v>
      </c>
      <c r="AY232" s="18" t="s">
        <v>264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8" t="s">
        <v>93</v>
      </c>
      <c r="BK232" s="238">
        <f>ROUND(I232*H232,2)</f>
        <v>0</v>
      </c>
      <c r="BL232" s="18" t="s">
        <v>270</v>
      </c>
      <c r="BM232" s="237" t="s">
        <v>2183</v>
      </c>
    </row>
    <row r="233" s="13" customFormat="1">
      <c r="A233" s="13"/>
      <c r="B233" s="239"/>
      <c r="C233" s="240"/>
      <c r="D233" s="241" t="s">
        <v>272</v>
      </c>
      <c r="E233" s="242" t="s">
        <v>1</v>
      </c>
      <c r="F233" s="243" t="s">
        <v>1310</v>
      </c>
      <c r="G233" s="240"/>
      <c r="H233" s="244">
        <v>134.173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272</v>
      </c>
      <c r="AU233" s="250" t="s">
        <v>96</v>
      </c>
      <c r="AV233" s="13" t="s">
        <v>96</v>
      </c>
      <c r="AW233" s="13" t="s">
        <v>42</v>
      </c>
      <c r="AX233" s="13" t="s">
        <v>93</v>
      </c>
      <c r="AY233" s="250" t="s">
        <v>264</v>
      </c>
    </row>
    <row r="234" s="2" customFormat="1" ht="24.15" customHeight="1">
      <c r="A234" s="40"/>
      <c r="B234" s="41"/>
      <c r="C234" s="225" t="s">
        <v>451</v>
      </c>
      <c r="D234" s="225" t="s">
        <v>266</v>
      </c>
      <c r="E234" s="226" t="s">
        <v>1311</v>
      </c>
      <c r="F234" s="227" t="s">
        <v>1312</v>
      </c>
      <c r="G234" s="228" t="s">
        <v>269</v>
      </c>
      <c r="H234" s="229">
        <v>134.173</v>
      </c>
      <c r="I234" s="230"/>
      <c r="J234" s="231">
        <f>ROUND(I234*H234,2)</f>
        <v>0</v>
      </c>
      <c r="K234" s="232"/>
      <c r="L234" s="46"/>
      <c r="M234" s="233" t="s">
        <v>1</v>
      </c>
      <c r="N234" s="234" t="s">
        <v>50</v>
      </c>
      <c r="O234" s="93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7" t="s">
        <v>270</v>
      </c>
      <c r="AT234" s="237" t="s">
        <v>266</v>
      </c>
      <c r="AU234" s="237" t="s">
        <v>96</v>
      </c>
      <c r="AY234" s="18" t="s">
        <v>264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8" t="s">
        <v>93</v>
      </c>
      <c r="BK234" s="238">
        <f>ROUND(I234*H234,2)</f>
        <v>0</v>
      </c>
      <c r="BL234" s="18" t="s">
        <v>270</v>
      </c>
      <c r="BM234" s="237" t="s">
        <v>2184</v>
      </c>
    </row>
    <row r="235" s="13" customFormat="1">
      <c r="A235" s="13"/>
      <c r="B235" s="239"/>
      <c r="C235" s="240"/>
      <c r="D235" s="241" t="s">
        <v>272</v>
      </c>
      <c r="E235" s="242" t="s">
        <v>1</v>
      </c>
      <c r="F235" s="243" t="s">
        <v>1244</v>
      </c>
      <c r="G235" s="240"/>
      <c r="H235" s="244">
        <v>134.173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0" t="s">
        <v>272</v>
      </c>
      <c r="AU235" s="250" t="s">
        <v>96</v>
      </c>
      <c r="AV235" s="13" t="s">
        <v>96</v>
      </c>
      <c r="AW235" s="13" t="s">
        <v>42</v>
      </c>
      <c r="AX235" s="13" t="s">
        <v>93</v>
      </c>
      <c r="AY235" s="250" t="s">
        <v>264</v>
      </c>
    </row>
    <row r="236" s="2" customFormat="1" ht="24.15" customHeight="1">
      <c r="A236" s="40"/>
      <c r="B236" s="41"/>
      <c r="C236" s="225" t="s">
        <v>456</v>
      </c>
      <c r="D236" s="225" t="s">
        <v>266</v>
      </c>
      <c r="E236" s="226" t="s">
        <v>1314</v>
      </c>
      <c r="F236" s="227" t="s">
        <v>1315</v>
      </c>
      <c r="G236" s="228" t="s">
        <v>269</v>
      </c>
      <c r="H236" s="229">
        <v>308</v>
      </c>
      <c r="I236" s="230"/>
      <c r="J236" s="231">
        <f>ROUND(I236*H236,2)</f>
        <v>0</v>
      </c>
      <c r="K236" s="232"/>
      <c r="L236" s="46"/>
      <c r="M236" s="233" t="s">
        <v>1</v>
      </c>
      <c r="N236" s="234" t="s">
        <v>50</v>
      </c>
      <c r="O236" s="93"/>
      <c r="P236" s="235">
        <f>O236*H236</f>
        <v>0</v>
      </c>
      <c r="Q236" s="235">
        <v>0.11303000000000001</v>
      </c>
      <c r="R236" s="235">
        <f>Q236*H236</f>
        <v>34.81324</v>
      </c>
      <c r="S236" s="235">
        <v>0</v>
      </c>
      <c r="T236" s="23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7" t="s">
        <v>270</v>
      </c>
      <c r="AT236" s="237" t="s">
        <v>266</v>
      </c>
      <c r="AU236" s="237" t="s">
        <v>96</v>
      </c>
      <c r="AY236" s="18" t="s">
        <v>264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8" t="s">
        <v>93</v>
      </c>
      <c r="BK236" s="238">
        <f>ROUND(I236*H236,2)</f>
        <v>0</v>
      </c>
      <c r="BL236" s="18" t="s">
        <v>270</v>
      </c>
      <c r="BM236" s="237" t="s">
        <v>2185</v>
      </c>
    </row>
    <row r="237" s="13" customFormat="1">
      <c r="A237" s="13"/>
      <c r="B237" s="239"/>
      <c r="C237" s="240"/>
      <c r="D237" s="241" t="s">
        <v>272</v>
      </c>
      <c r="E237" s="242" t="s">
        <v>1</v>
      </c>
      <c r="F237" s="243" t="s">
        <v>2180</v>
      </c>
      <c r="G237" s="240"/>
      <c r="H237" s="244">
        <v>308</v>
      </c>
      <c r="I237" s="245"/>
      <c r="J237" s="240"/>
      <c r="K237" s="240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272</v>
      </c>
      <c r="AU237" s="250" t="s">
        <v>96</v>
      </c>
      <c r="AV237" s="13" t="s">
        <v>96</v>
      </c>
      <c r="AW237" s="13" t="s">
        <v>42</v>
      </c>
      <c r="AX237" s="13" t="s">
        <v>85</v>
      </c>
      <c r="AY237" s="250" t="s">
        <v>264</v>
      </c>
    </row>
    <row r="238" s="13" customFormat="1">
      <c r="A238" s="13"/>
      <c r="B238" s="239"/>
      <c r="C238" s="240"/>
      <c r="D238" s="241" t="s">
        <v>272</v>
      </c>
      <c r="E238" s="242" t="s">
        <v>1</v>
      </c>
      <c r="F238" s="243" t="s">
        <v>2181</v>
      </c>
      <c r="G238" s="240"/>
      <c r="H238" s="244">
        <v>308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272</v>
      </c>
      <c r="AU238" s="250" t="s">
        <v>96</v>
      </c>
      <c r="AV238" s="13" t="s">
        <v>96</v>
      </c>
      <c r="AW238" s="13" t="s">
        <v>42</v>
      </c>
      <c r="AX238" s="13" t="s">
        <v>93</v>
      </c>
      <c r="AY238" s="250" t="s">
        <v>264</v>
      </c>
    </row>
    <row r="239" s="12" customFormat="1" ht="22.8" customHeight="1">
      <c r="A239" s="12"/>
      <c r="B239" s="209"/>
      <c r="C239" s="210"/>
      <c r="D239" s="211" t="s">
        <v>84</v>
      </c>
      <c r="E239" s="223" t="s">
        <v>321</v>
      </c>
      <c r="F239" s="223" t="s">
        <v>557</v>
      </c>
      <c r="G239" s="210"/>
      <c r="H239" s="210"/>
      <c r="I239" s="213"/>
      <c r="J239" s="224">
        <f>BK239</f>
        <v>0</v>
      </c>
      <c r="K239" s="210"/>
      <c r="L239" s="215"/>
      <c r="M239" s="216"/>
      <c r="N239" s="217"/>
      <c r="O239" s="217"/>
      <c r="P239" s="218">
        <f>SUM(P240:P298)</f>
        <v>0</v>
      </c>
      <c r="Q239" s="217"/>
      <c r="R239" s="218">
        <f>SUM(R240:R298)</f>
        <v>27.018954600000001</v>
      </c>
      <c r="S239" s="217"/>
      <c r="T239" s="219">
        <f>SUM(T240:T298)</f>
        <v>48.413326999999995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0" t="s">
        <v>93</v>
      </c>
      <c r="AT239" s="221" t="s">
        <v>84</v>
      </c>
      <c r="AU239" s="221" t="s">
        <v>93</v>
      </c>
      <c r="AY239" s="220" t="s">
        <v>264</v>
      </c>
      <c r="BK239" s="222">
        <f>SUM(BK240:BK298)</f>
        <v>0</v>
      </c>
    </row>
    <row r="240" s="2" customFormat="1" ht="16.5" customHeight="1">
      <c r="A240" s="40"/>
      <c r="B240" s="41"/>
      <c r="C240" s="225" t="s">
        <v>461</v>
      </c>
      <c r="D240" s="225" t="s">
        <v>266</v>
      </c>
      <c r="E240" s="226" t="s">
        <v>1899</v>
      </c>
      <c r="F240" s="227" t="s">
        <v>1900</v>
      </c>
      <c r="G240" s="228" t="s">
        <v>308</v>
      </c>
      <c r="H240" s="229">
        <v>24.800000000000001</v>
      </c>
      <c r="I240" s="230"/>
      <c r="J240" s="231">
        <f>ROUND(I240*H240,2)</f>
        <v>0</v>
      </c>
      <c r="K240" s="232"/>
      <c r="L240" s="46"/>
      <c r="M240" s="233" t="s">
        <v>1</v>
      </c>
      <c r="N240" s="234" t="s">
        <v>50</v>
      </c>
      <c r="O240" s="93"/>
      <c r="P240" s="235">
        <f>O240*H240</f>
        <v>0</v>
      </c>
      <c r="Q240" s="235">
        <v>0</v>
      </c>
      <c r="R240" s="235">
        <f>Q240*H240</f>
        <v>0</v>
      </c>
      <c r="S240" s="235">
        <v>0.17999999999999999</v>
      </c>
      <c r="T240" s="236">
        <f>S240*H240</f>
        <v>4.4639999999999995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7" t="s">
        <v>270</v>
      </c>
      <c r="AT240" s="237" t="s">
        <v>266</v>
      </c>
      <c r="AU240" s="237" t="s">
        <v>96</v>
      </c>
      <c r="AY240" s="18" t="s">
        <v>264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8" t="s">
        <v>93</v>
      </c>
      <c r="BK240" s="238">
        <f>ROUND(I240*H240,2)</f>
        <v>0</v>
      </c>
      <c r="BL240" s="18" t="s">
        <v>270</v>
      </c>
      <c r="BM240" s="237" t="s">
        <v>2186</v>
      </c>
    </row>
    <row r="241" s="13" customFormat="1">
      <c r="A241" s="13"/>
      <c r="B241" s="239"/>
      <c r="C241" s="240"/>
      <c r="D241" s="241" t="s">
        <v>272</v>
      </c>
      <c r="E241" s="242" t="s">
        <v>1785</v>
      </c>
      <c r="F241" s="243" t="s">
        <v>1902</v>
      </c>
      <c r="G241" s="240"/>
      <c r="H241" s="244">
        <v>24.800000000000001</v>
      </c>
      <c r="I241" s="245"/>
      <c r="J241" s="240"/>
      <c r="K241" s="240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272</v>
      </c>
      <c r="AU241" s="250" t="s">
        <v>96</v>
      </c>
      <c r="AV241" s="13" t="s">
        <v>96</v>
      </c>
      <c r="AW241" s="13" t="s">
        <v>42</v>
      </c>
      <c r="AX241" s="13" t="s">
        <v>93</v>
      </c>
      <c r="AY241" s="250" t="s">
        <v>264</v>
      </c>
    </row>
    <row r="242" s="2" customFormat="1" ht="24.15" customHeight="1">
      <c r="A242" s="40"/>
      <c r="B242" s="41"/>
      <c r="C242" s="225" t="s">
        <v>465</v>
      </c>
      <c r="D242" s="225" t="s">
        <v>266</v>
      </c>
      <c r="E242" s="226" t="s">
        <v>1903</v>
      </c>
      <c r="F242" s="227" t="s">
        <v>1904</v>
      </c>
      <c r="G242" s="228" t="s">
        <v>308</v>
      </c>
      <c r="H242" s="229">
        <v>85.299999999999997</v>
      </c>
      <c r="I242" s="230"/>
      <c r="J242" s="231">
        <f>ROUND(I242*H242,2)</f>
        <v>0</v>
      </c>
      <c r="K242" s="232"/>
      <c r="L242" s="46"/>
      <c r="M242" s="233" t="s">
        <v>1</v>
      </c>
      <c r="N242" s="234" t="s">
        <v>50</v>
      </c>
      <c r="O242" s="93"/>
      <c r="P242" s="235">
        <f>O242*H242</f>
        <v>0</v>
      </c>
      <c r="Q242" s="235">
        <v>0</v>
      </c>
      <c r="R242" s="235">
        <f>Q242*H242</f>
        <v>0</v>
      </c>
      <c r="S242" s="235">
        <v>0.32000000000000001</v>
      </c>
      <c r="T242" s="236">
        <f>S242*H242</f>
        <v>27.295999999999999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7" t="s">
        <v>270</v>
      </c>
      <c r="AT242" s="237" t="s">
        <v>266</v>
      </c>
      <c r="AU242" s="237" t="s">
        <v>96</v>
      </c>
      <c r="AY242" s="18" t="s">
        <v>264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8" t="s">
        <v>93</v>
      </c>
      <c r="BK242" s="238">
        <f>ROUND(I242*H242,2)</f>
        <v>0</v>
      </c>
      <c r="BL242" s="18" t="s">
        <v>270</v>
      </c>
      <c r="BM242" s="237" t="s">
        <v>2187</v>
      </c>
    </row>
    <row r="243" s="13" customFormat="1">
      <c r="A243" s="13"/>
      <c r="B243" s="239"/>
      <c r="C243" s="240"/>
      <c r="D243" s="241" t="s">
        <v>272</v>
      </c>
      <c r="E243" s="242" t="s">
        <v>1784</v>
      </c>
      <c r="F243" s="243" t="s">
        <v>1906</v>
      </c>
      <c r="G243" s="240"/>
      <c r="H243" s="244">
        <v>85.299999999999997</v>
      </c>
      <c r="I243" s="245"/>
      <c r="J243" s="240"/>
      <c r="K243" s="240"/>
      <c r="L243" s="246"/>
      <c r="M243" s="247"/>
      <c r="N243" s="248"/>
      <c r="O243" s="248"/>
      <c r="P243" s="248"/>
      <c r="Q243" s="248"/>
      <c r="R243" s="248"/>
      <c r="S243" s="248"/>
      <c r="T243" s="24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0" t="s">
        <v>272</v>
      </c>
      <c r="AU243" s="250" t="s">
        <v>96</v>
      </c>
      <c r="AV243" s="13" t="s">
        <v>96</v>
      </c>
      <c r="AW243" s="13" t="s">
        <v>42</v>
      </c>
      <c r="AX243" s="13" t="s">
        <v>93</v>
      </c>
      <c r="AY243" s="250" t="s">
        <v>264</v>
      </c>
    </row>
    <row r="244" s="2" customFormat="1" ht="21.75" customHeight="1">
      <c r="A244" s="40"/>
      <c r="B244" s="41"/>
      <c r="C244" s="225" t="s">
        <v>469</v>
      </c>
      <c r="D244" s="225" t="s">
        <v>266</v>
      </c>
      <c r="E244" s="226" t="s">
        <v>1907</v>
      </c>
      <c r="F244" s="227" t="s">
        <v>1908</v>
      </c>
      <c r="G244" s="228" t="s">
        <v>584</v>
      </c>
      <c r="H244" s="229">
        <v>16</v>
      </c>
      <c r="I244" s="230"/>
      <c r="J244" s="231">
        <f>ROUND(I244*H244,2)</f>
        <v>0</v>
      </c>
      <c r="K244" s="232"/>
      <c r="L244" s="46"/>
      <c r="M244" s="233" t="s">
        <v>1</v>
      </c>
      <c r="N244" s="234" t="s">
        <v>50</v>
      </c>
      <c r="O244" s="93"/>
      <c r="P244" s="235">
        <f>O244*H244</f>
        <v>0</v>
      </c>
      <c r="Q244" s="235">
        <v>0.068640000000000007</v>
      </c>
      <c r="R244" s="235">
        <f>Q244*H244</f>
        <v>1.0982400000000001</v>
      </c>
      <c r="S244" s="235">
        <v>0</v>
      </c>
      <c r="T244" s="23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7" t="s">
        <v>270</v>
      </c>
      <c r="AT244" s="237" t="s">
        <v>266</v>
      </c>
      <c r="AU244" s="237" t="s">
        <v>96</v>
      </c>
      <c r="AY244" s="18" t="s">
        <v>264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8" t="s">
        <v>93</v>
      </c>
      <c r="BK244" s="238">
        <f>ROUND(I244*H244,2)</f>
        <v>0</v>
      </c>
      <c r="BL244" s="18" t="s">
        <v>270</v>
      </c>
      <c r="BM244" s="237" t="s">
        <v>2188</v>
      </c>
    </row>
    <row r="245" s="13" customFormat="1">
      <c r="A245" s="13"/>
      <c r="B245" s="239"/>
      <c r="C245" s="240"/>
      <c r="D245" s="241" t="s">
        <v>272</v>
      </c>
      <c r="E245" s="242" t="s">
        <v>1</v>
      </c>
      <c r="F245" s="243" t="s">
        <v>2189</v>
      </c>
      <c r="G245" s="240"/>
      <c r="H245" s="244">
        <v>16</v>
      </c>
      <c r="I245" s="245"/>
      <c r="J245" s="240"/>
      <c r="K245" s="240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272</v>
      </c>
      <c r="AU245" s="250" t="s">
        <v>96</v>
      </c>
      <c r="AV245" s="13" t="s">
        <v>96</v>
      </c>
      <c r="AW245" s="13" t="s">
        <v>42</v>
      </c>
      <c r="AX245" s="13" t="s">
        <v>93</v>
      </c>
      <c r="AY245" s="250" t="s">
        <v>264</v>
      </c>
    </row>
    <row r="246" s="2" customFormat="1" ht="33" customHeight="1">
      <c r="A246" s="40"/>
      <c r="B246" s="41"/>
      <c r="C246" s="225" t="s">
        <v>476</v>
      </c>
      <c r="D246" s="225" t="s">
        <v>266</v>
      </c>
      <c r="E246" s="226" t="s">
        <v>1910</v>
      </c>
      <c r="F246" s="227" t="s">
        <v>1911</v>
      </c>
      <c r="G246" s="228" t="s">
        <v>584</v>
      </c>
      <c r="H246" s="229">
        <v>15</v>
      </c>
      <c r="I246" s="230"/>
      <c r="J246" s="231">
        <f>ROUND(I246*H246,2)</f>
        <v>0</v>
      </c>
      <c r="K246" s="232"/>
      <c r="L246" s="46"/>
      <c r="M246" s="233" t="s">
        <v>1</v>
      </c>
      <c r="N246" s="234" t="s">
        <v>50</v>
      </c>
      <c r="O246" s="93"/>
      <c r="P246" s="235">
        <f>O246*H246</f>
        <v>0</v>
      </c>
      <c r="Q246" s="235">
        <v>0.00084999999999999995</v>
      </c>
      <c r="R246" s="235">
        <f>Q246*H246</f>
        <v>0.012749999999999999</v>
      </c>
      <c r="S246" s="235">
        <v>0</v>
      </c>
      <c r="T246" s="23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7" t="s">
        <v>270</v>
      </c>
      <c r="AT246" s="237" t="s">
        <v>266</v>
      </c>
      <c r="AU246" s="237" t="s">
        <v>96</v>
      </c>
      <c r="AY246" s="18" t="s">
        <v>264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8" t="s">
        <v>93</v>
      </c>
      <c r="BK246" s="238">
        <f>ROUND(I246*H246,2)</f>
        <v>0</v>
      </c>
      <c r="BL246" s="18" t="s">
        <v>270</v>
      </c>
      <c r="BM246" s="237" t="s">
        <v>2190</v>
      </c>
    </row>
    <row r="247" s="2" customFormat="1" ht="24.15" customHeight="1">
      <c r="A247" s="40"/>
      <c r="B247" s="41"/>
      <c r="C247" s="283" t="s">
        <v>482</v>
      </c>
      <c r="D247" s="283" t="s">
        <v>445</v>
      </c>
      <c r="E247" s="284" t="s">
        <v>1913</v>
      </c>
      <c r="F247" s="285" t="s">
        <v>1914</v>
      </c>
      <c r="G247" s="286" t="s">
        <v>584</v>
      </c>
      <c r="H247" s="287">
        <v>15</v>
      </c>
      <c r="I247" s="288"/>
      <c r="J247" s="289">
        <f>ROUND(I247*H247,2)</f>
        <v>0</v>
      </c>
      <c r="K247" s="290"/>
      <c r="L247" s="291"/>
      <c r="M247" s="292" t="s">
        <v>1</v>
      </c>
      <c r="N247" s="293" t="s">
        <v>50</v>
      </c>
      <c r="O247" s="93"/>
      <c r="P247" s="235">
        <f>O247*H247</f>
        <v>0</v>
      </c>
      <c r="Q247" s="235">
        <v>0.00084999999999999995</v>
      </c>
      <c r="R247" s="235">
        <f>Q247*H247</f>
        <v>0.012749999999999999</v>
      </c>
      <c r="S247" s="235">
        <v>0</v>
      </c>
      <c r="T247" s="23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7" t="s">
        <v>321</v>
      </c>
      <c r="AT247" s="237" t="s">
        <v>445</v>
      </c>
      <c r="AU247" s="237" t="s">
        <v>96</v>
      </c>
      <c r="AY247" s="18" t="s">
        <v>264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8" t="s">
        <v>93</v>
      </c>
      <c r="BK247" s="238">
        <f>ROUND(I247*H247,2)</f>
        <v>0</v>
      </c>
      <c r="BL247" s="18" t="s">
        <v>270</v>
      </c>
      <c r="BM247" s="237" t="s">
        <v>2191</v>
      </c>
    </row>
    <row r="248" s="2" customFormat="1" ht="21.75" customHeight="1">
      <c r="A248" s="40"/>
      <c r="B248" s="41"/>
      <c r="C248" s="283" t="s">
        <v>487</v>
      </c>
      <c r="D248" s="283" t="s">
        <v>445</v>
      </c>
      <c r="E248" s="284" t="s">
        <v>1916</v>
      </c>
      <c r="F248" s="285" t="s">
        <v>1917</v>
      </c>
      <c r="G248" s="286" t="s">
        <v>584</v>
      </c>
      <c r="H248" s="287">
        <v>15</v>
      </c>
      <c r="I248" s="288"/>
      <c r="J248" s="289">
        <f>ROUND(I248*H248,2)</f>
        <v>0</v>
      </c>
      <c r="K248" s="290"/>
      <c r="L248" s="291"/>
      <c r="M248" s="292" t="s">
        <v>1</v>
      </c>
      <c r="N248" s="293" t="s">
        <v>50</v>
      </c>
      <c r="O248" s="93"/>
      <c r="P248" s="235">
        <f>O248*H248</f>
        <v>0</v>
      </c>
      <c r="Q248" s="235">
        <v>0.0011999999999999999</v>
      </c>
      <c r="R248" s="235">
        <f>Q248*H248</f>
        <v>0.017999999999999999</v>
      </c>
      <c r="S248" s="235">
        <v>0</v>
      </c>
      <c r="T248" s="23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7" t="s">
        <v>321</v>
      </c>
      <c r="AT248" s="237" t="s">
        <v>445</v>
      </c>
      <c r="AU248" s="237" t="s">
        <v>96</v>
      </c>
      <c r="AY248" s="18" t="s">
        <v>264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8" t="s">
        <v>93</v>
      </c>
      <c r="BK248" s="238">
        <f>ROUND(I248*H248,2)</f>
        <v>0</v>
      </c>
      <c r="BL248" s="18" t="s">
        <v>270</v>
      </c>
      <c r="BM248" s="237" t="s">
        <v>2192</v>
      </c>
    </row>
    <row r="249" s="2" customFormat="1" ht="33" customHeight="1">
      <c r="A249" s="40"/>
      <c r="B249" s="41"/>
      <c r="C249" s="225" t="s">
        <v>497</v>
      </c>
      <c r="D249" s="225" t="s">
        <v>266</v>
      </c>
      <c r="E249" s="226" t="s">
        <v>1919</v>
      </c>
      <c r="F249" s="227" t="s">
        <v>1920</v>
      </c>
      <c r="G249" s="228" t="s">
        <v>308</v>
      </c>
      <c r="H249" s="229">
        <v>24.800000000000001</v>
      </c>
      <c r="I249" s="230"/>
      <c r="J249" s="231">
        <f>ROUND(I249*H249,2)</f>
        <v>0</v>
      </c>
      <c r="K249" s="232"/>
      <c r="L249" s="46"/>
      <c r="M249" s="233" t="s">
        <v>1</v>
      </c>
      <c r="N249" s="234" t="s">
        <v>50</v>
      </c>
      <c r="O249" s="93"/>
      <c r="P249" s="235">
        <f>O249*H249</f>
        <v>0</v>
      </c>
      <c r="Q249" s="235">
        <v>3.0000000000000001E-05</v>
      </c>
      <c r="R249" s="235">
        <f>Q249*H249</f>
        <v>0.00074400000000000009</v>
      </c>
      <c r="S249" s="235">
        <v>0.024029999999999999</v>
      </c>
      <c r="T249" s="236">
        <f>S249*H249</f>
        <v>0.59594400000000003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7" t="s">
        <v>270</v>
      </c>
      <c r="AT249" s="237" t="s">
        <v>266</v>
      </c>
      <c r="AU249" s="237" t="s">
        <v>96</v>
      </c>
      <c r="AY249" s="18" t="s">
        <v>264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8" t="s">
        <v>93</v>
      </c>
      <c r="BK249" s="238">
        <f>ROUND(I249*H249,2)</f>
        <v>0</v>
      </c>
      <c r="BL249" s="18" t="s">
        <v>270</v>
      </c>
      <c r="BM249" s="237" t="s">
        <v>2193</v>
      </c>
    </row>
    <row r="250" s="13" customFormat="1">
      <c r="A250" s="13"/>
      <c r="B250" s="239"/>
      <c r="C250" s="240"/>
      <c r="D250" s="241" t="s">
        <v>272</v>
      </c>
      <c r="E250" s="242" t="s">
        <v>1</v>
      </c>
      <c r="F250" s="243" t="s">
        <v>1765</v>
      </c>
      <c r="G250" s="240"/>
      <c r="H250" s="244">
        <v>24.800000000000001</v>
      </c>
      <c r="I250" s="245"/>
      <c r="J250" s="240"/>
      <c r="K250" s="240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272</v>
      </c>
      <c r="AU250" s="250" t="s">
        <v>96</v>
      </c>
      <c r="AV250" s="13" t="s">
        <v>96</v>
      </c>
      <c r="AW250" s="13" t="s">
        <v>42</v>
      </c>
      <c r="AX250" s="13" t="s">
        <v>93</v>
      </c>
      <c r="AY250" s="250" t="s">
        <v>264</v>
      </c>
    </row>
    <row r="251" s="2" customFormat="1" ht="24.15" customHeight="1">
      <c r="A251" s="40"/>
      <c r="B251" s="41"/>
      <c r="C251" s="283" t="s">
        <v>502</v>
      </c>
      <c r="D251" s="283" t="s">
        <v>445</v>
      </c>
      <c r="E251" s="284" t="s">
        <v>1922</v>
      </c>
      <c r="F251" s="285" t="s">
        <v>1923</v>
      </c>
      <c r="G251" s="286" t="s">
        <v>308</v>
      </c>
      <c r="H251" s="287">
        <v>24.800000000000001</v>
      </c>
      <c r="I251" s="288"/>
      <c r="J251" s="289">
        <f>ROUND(I251*H251,2)</f>
        <v>0</v>
      </c>
      <c r="K251" s="290"/>
      <c r="L251" s="291"/>
      <c r="M251" s="292" t="s">
        <v>1</v>
      </c>
      <c r="N251" s="293" t="s">
        <v>50</v>
      </c>
      <c r="O251" s="93"/>
      <c r="P251" s="235">
        <f>O251*H251</f>
        <v>0</v>
      </c>
      <c r="Q251" s="235">
        <v>0.024</v>
      </c>
      <c r="R251" s="235">
        <f>Q251*H251</f>
        <v>0.59520000000000006</v>
      </c>
      <c r="S251" s="235">
        <v>0</v>
      </c>
      <c r="T251" s="23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7" t="s">
        <v>321</v>
      </c>
      <c r="AT251" s="237" t="s">
        <v>445</v>
      </c>
      <c r="AU251" s="237" t="s">
        <v>96</v>
      </c>
      <c r="AY251" s="18" t="s">
        <v>264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8" t="s">
        <v>93</v>
      </c>
      <c r="BK251" s="238">
        <f>ROUND(I251*H251,2)</f>
        <v>0</v>
      </c>
      <c r="BL251" s="18" t="s">
        <v>270</v>
      </c>
      <c r="BM251" s="237" t="s">
        <v>2194</v>
      </c>
    </row>
    <row r="252" s="13" customFormat="1">
      <c r="A252" s="13"/>
      <c r="B252" s="239"/>
      <c r="C252" s="240"/>
      <c r="D252" s="241" t="s">
        <v>272</v>
      </c>
      <c r="E252" s="242" t="s">
        <v>1</v>
      </c>
      <c r="F252" s="243" t="s">
        <v>1765</v>
      </c>
      <c r="G252" s="240"/>
      <c r="H252" s="244">
        <v>24.800000000000001</v>
      </c>
      <c r="I252" s="245"/>
      <c r="J252" s="240"/>
      <c r="K252" s="240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272</v>
      </c>
      <c r="AU252" s="250" t="s">
        <v>96</v>
      </c>
      <c r="AV252" s="13" t="s">
        <v>96</v>
      </c>
      <c r="AW252" s="13" t="s">
        <v>42</v>
      </c>
      <c r="AX252" s="13" t="s">
        <v>93</v>
      </c>
      <c r="AY252" s="250" t="s">
        <v>264</v>
      </c>
    </row>
    <row r="253" s="2" customFormat="1" ht="33" customHeight="1">
      <c r="A253" s="40"/>
      <c r="B253" s="41"/>
      <c r="C253" s="225" t="s">
        <v>510</v>
      </c>
      <c r="D253" s="225" t="s">
        <v>266</v>
      </c>
      <c r="E253" s="226" t="s">
        <v>1934</v>
      </c>
      <c r="F253" s="227" t="s">
        <v>1935</v>
      </c>
      <c r="G253" s="228" t="s">
        <v>584</v>
      </c>
      <c r="H253" s="229">
        <v>1</v>
      </c>
      <c r="I253" s="230"/>
      <c r="J253" s="231">
        <f>ROUND(I253*H253,2)</f>
        <v>0</v>
      </c>
      <c r="K253" s="232"/>
      <c r="L253" s="46"/>
      <c r="M253" s="233" t="s">
        <v>1</v>
      </c>
      <c r="N253" s="234" t="s">
        <v>50</v>
      </c>
      <c r="O253" s="93"/>
      <c r="P253" s="235">
        <f>O253*H253</f>
        <v>0</v>
      </c>
      <c r="Q253" s="235">
        <v>0.002</v>
      </c>
      <c r="R253" s="235">
        <f>Q253*H253</f>
        <v>0.002</v>
      </c>
      <c r="S253" s="235">
        <v>0</v>
      </c>
      <c r="T253" s="23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7" t="s">
        <v>270</v>
      </c>
      <c r="AT253" s="237" t="s">
        <v>266</v>
      </c>
      <c r="AU253" s="237" t="s">
        <v>96</v>
      </c>
      <c r="AY253" s="18" t="s">
        <v>264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8" t="s">
        <v>93</v>
      </c>
      <c r="BK253" s="238">
        <f>ROUND(I253*H253,2)</f>
        <v>0</v>
      </c>
      <c r="BL253" s="18" t="s">
        <v>270</v>
      </c>
      <c r="BM253" s="237" t="s">
        <v>2195</v>
      </c>
    </row>
    <row r="254" s="13" customFormat="1">
      <c r="A254" s="13"/>
      <c r="B254" s="239"/>
      <c r="C254" s="240"/>
      <c r="D254" s="241" t="s">
        <v>272</v>
      </c>
      <c r="E254" s="242" t="s">
        <v>1</v>
      </c>
      <c r="F254" s="243" t="s">
        <v>1937</v>
      </c>
      <c r="G254" s="240"/>
      <c r="H254" s="244">
        <v>1</v>
      </c>
      <c r="I254" s="245"/>
      <c r="J254" s="240"/>
      <c r="K254" s="240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272</v>
      </c>
      <c r="AU254" s="250" t="s">
        <v>96</v>
      </c>
      <c r="AV254" s="13" t="s">
        <v>96</v>
      </c>
      <c r="AW254" s="13" t="s">
        <v>42</v>
      </c>
      <c r="AX254" s="13" t="s">
        <v>93</v>
      </c>
      <c r="AY254" s="250" t="s">
        <v>264</v>
      </c>
    </row>
    <row r="255" s="2" customFormat="1" ht="16.5" customHeight="1">
      <c r="A255" s="40"/>
      <c r="B255" s="41"/>
      <c r="C255" s="283" t="s">
        <v>516</v>
      </c>
      <c r="D255" s="283" t="s">
        <v>445</v>
      </c>
      <c r="E255" s="284" t="s">
        <v>1931</v>
      </c>
      <c r="F255" s="285" t="s">
        <v>1932</v>
      </c>
      <c r="G255" s="286" t="s">
        <v>584</v>
      </c>
      <c r="H255" s="287">
        <v>2</v>
      </c>
      <c r="I255" s="288"/>
      <c r="J255" s="289">
        <f>ROUND(I255*H255,2)</f>
        <v>0</v>
      </c>
      <c r="K255" s="290"/>
      <c r="L255" s="291"/>
      <c r="M255" s="292" t="s">
        <v>1</v>
      </c>
      <c r="N255" s="293" t="s">
        <v>50</v>
      </c>
      <c r="O255" s="93"/>
      <c r="P255" s="235">
        <f>O255*H255</f>
        <v>0</v>
      </c>
      <c r="Q255" s="235">
        <v>0.00080000000000000004</v>
      </c>
      <c r="R255" s="235">
        <f>Q255*H255</f>
        <v>0.0016000000000000001</v>
      </c>
      <c r="S255" s="235">
        <v>0</v>
      </c>
      <c r="T255" s="23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7" t="s">
        <v>321</v>
      </c>
      <c r="AT255" s="237" t="s">
        <v>445</v>
      </c>
      <c r="AU255" s="237" t="s">
        <v>96</v>
      </c>
      <c r="AY255" s="18" t="s">
        <v>264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8" t="s">
        <v>93</v>
      </c>
      <c r="BK255" s="238">
        <f>ROUND(I255*H255,2)</f>
        <v>0</v>
      </c>
      <c r="BL255" s="18" t="s">
        <v>270</v>
      </c>
      <c r="BM255" s="237" t="s">
        <v>2196</v>
      </c>
    </row>
    <row r="256" s="2" customFormat="1" ht="21.75" customHeight="1">
      <c r="A256" s="40"/>
      <c r="B256" s="41"/>
      <c r="C256" s="283" t="s">
        <v>521</v>
      </c>
      <c r="D256" s="283" t="s">
        <v>445</v>
      </c>
      <c r="E256" s="284" t="s">
        <v>1938</v>
      </c>
      <c r="F256" s="285" t="s">
        <v>1939</v>
      </c>
      <c r="G256" s="286" t="s">
        <v>584</v>
      </c>
      <c r="H256" s="287">
        <v>1</v>
      </c>
      <c r="I256" s="288"/>
      <c r="J256" s="289">
        <f>ROUND(I256*H256,2)</f>
        <v>0</v>
      </c>
      <c r="K256" s="290"/>
      <c r="L256" s="291"/>
      <c r="M256" s="292" t="s">
        <v>1</v>
      </c>
      <c r="N256" s="293" t="s">
        <v>50</v>
      </c>
      <c r="O256" s="93"/>
      <c r="P256" s="235">
        <f>O256*H256</f>
        <v>0</v>
      </c>
      <c r="Q256" s="235">
        <v>0.0023</v>
      </c>
      <c r="R256" s="235">
        <f>Q256*H256</f>
        <v>0.0023</v>
      </c>
      <c r="S256" s="235">
        <v>0</v>
      </c>
      <c r="T256" s="23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7" t="s">
        <v>321</v>
      </c>
      <c r="AT256" s="237" t="s">
        <v>445</v>
      </c>
      <c r="AU256" s="237" t="s">
        <v>96</v>
      </c>
      <c r="AY256" s="18" t="s">
        <v>264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8" t="s">
        <v>93</v>
      </c>
      <c r="BK256" s="238">
        <f>ROUND(I256*H256,2)</f>
        <v>0</v>
      </c>
      <c r="BL256" s="18" t="s">
        <v>270</v>
      </c>
      <c r="BM256" s="237" t="s">
        <v>2197</v>
      </c>
    </row>
    <row r="257" s="2" customFormat="1" ht="21.75" customHeight="1">
      <c r="A257" s="40"/>
      <c r="B257" s="41"/>
      <c r="C257" s="283" t="s">
        <v>526</v>
      </c>
      <c r="D257" s="283" t="s">
        <v>445</v>
      </c>
      <c r="E257" s="284" t="s">
        <v>1941</v>
      </c>
      <c r="F257" s="285" t="s">
        <v>1942</v>
      </c>
      <c r="G257" s="286" t="s">
        <v>584</v>
      </c>
      <c r="H257" s="287">
        <v>1</v>
      </c>
      <c r="I257" s="288"/>
      <c r="J257" s="289">
        <f>ROUND(I257*H257,2)</f>
        <v>0</v>
      </c>
      <c r="K257" s="290"/>
      <c r="L257" s="291"/>
      <c r="M257" s="292" t="s">
        <v>1</v>
      </c>
      <c r="N257" s="293" t="s">
        <v>50</v>
      </c>
      <c r="O257" s="93"/>
      <c r="P257" s="235">
        <f>O257*H257</f>
        <v>0</v>
      </c>
      <c r="Q257" s="235">
        <v>0.0011999999999999999</v>
      </c>
      <c r="R257" s="235">
        <f>Q257*H257</f>
        <v>0.0011999999999999999</v>
      </c>
      <c r="S257" s="235">
        <v>0</v>
      </c>
      <c r="T257" s="23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7" t="s">
        <v>321</v>
      </c>
      <c r="AT257" s="237" t="s">
        <v>445</v>
      </c>
      <c r="AU257" s="237" t="s">
        <v>96</v>
      </c>
      <c r="AY257" s="18" t="s">
        <v>264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8" t="s">
        <v>93</v>
      </c>
      <c r="BK257" s="238">
        <f>ROUND(I257*H257,2)</f>
        <v>0</v>
      </c>
      <c r="BL257" s="18" t="s">
        <v>270</v>
      </c>
      <c r="BM257" s="237" t="s">
        <v>2198</v>
      </c>
    </row>
    <row r="258" s="2" customFormat="1" ht="21.75" customHeight="1">
      <c r="A258" s="40"/>
      <c r="B258" s="41"/>
      <c r="C258" s="283" t="s">
        <v>530</v>
      </c>
      <c r="D258" s="283" t="s">
        <v>445</v>
      </c>
      <c r="E258" s="284" t="s">
        <v>1944</v>
      </c>
      <c r="F258" s="285" t="s">
        <v>1945</v>
      </c>
      <c r="G258" s="286" t="s">
        <v>584</v>
      </c>
      <c r="H258" s="287">
        <v>1</v>
      </c>
      <c r="I258" s="288"/>
      <c r="J258" s="289">
        <f>ROUND(I258*H258,2)</f>
        <v>0</v>
      </c>
      <c r="K258" s="290"/>
      <c r="L258" s="291"/>
      <c r="M258" s="292" t="s">
        <v>1</v>
      </c>
      <c r="N258" s="293" t="s">
        <v>50</v>
      </c>
      <c r="O258" s="93"/>
      <c r="P258" s="235">
        <f>O258*H258</f>
        <v>0</v>
      </c>
      <c r="Q258" s="235">
        <v>0.0011999999999999999</v>
      </c>
      <c r="R258" s="235">
        <f>Q258*H258</f>
        <v>0.0011999999999999999</v>
      </c>
      <c r="S258" s="235">
        <v>0</v>
      </c>
      <c r="T258" s="23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7" t="s">
        <v>321</v>
      </c>
      <c r="AT258" s="237" t="s">
        <v>445</v>
      </c>
      <c r="AU258" s="237" t="s">
        <v>96</v>
      </c>
      <c r="AY258" s="18" t="s">
        <v>264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8" t="s">
        <v>93</v>
      </c>
      <c r="BK258" s="238">
        <f>ROUND(I258*H258,2)</f>
        <v>0</v>
      </c>
      <c r="BL258" s="18" t="s">
        <v>270</v>
      </c>
      <c r="BM258" s="237" t="s">
        <v>2199</v>
      </c>
    </row>
    <row r="259" s="2" customFormat="1" ht="33" customHeight="1">
      <c r="A259" s="40"/>
      <c r="B259" s="41"/>
      <c r="C259" s="225" t="s">
        <v>536</v>
      </c>
      <c r="D259" s="225" t="s">
        <v>266</v>
      </c>
      <c r="E259" s="226" t="s">
        <v>1925</v>
      </c>
      <c r="F259" s="227" t="s">
        <v>1926</v>
      </c>
      <c r="G259" s="228" t="s">
        <v>308</v>
      </c>
      <c r="H259" s="229">
        <v>85.299999999999997</v>
      </c>
      <c r="I259" s="230"/>
      <c r="J259" s="231">
        <f>ROUND(I259*H259,2)</f>
        <v>0</v>
      </c>
      <c r="K259" s="232"/>
      <c r="L259" s="46"/>
      <c r="M259" s="233" t="s">
        <v>1</v>
      </c>
      <c r="N259" s="234" t="s">
        <v>50</v>
      </c>
      <c r="O259" s="93"/>
      <c r="P259" s="235">
        <f>O259*H259</f>
        <v>0</v>
      </c>
      <c r="Q259" s="235">
        <v>0.00011</v>
      </c>
      <c r="R259" s="235">
        <f>Q259*H259</f>
        <v>0.0093830000000000007</v>
      </c>
      <c r="S259" s="235">
        <v>0.15211</v>
      </c>
      <c r="T259" s="236">
        <f>S259*H259</f>
        <v>12.974983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7" t="s">
        <v>270</v>
      </c>
      <c r="AT259" s="237" t="s">
        <v>266</v>
      </c>
      <c r="AU259" s="237" t="s">
        <v>96</v>
      </c>
      <c r="AY259" s="18" t="s">
        <v>264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8" t="s">
        <v>93</v>
      </c>
      <c r="BK259" s="238">
        <f>ROUND(I259*H259,2)</f>
        <v>0</v>
      </c>
      <c r="BL259" s="18" t="s">
        <v>270</v>
      </c>
      <c r="BM259" s="237" t="s">
        <v>2200</v>
      </c>
    </row>
    <row r="260" s="13" customFormat="1">
      <c r="A260" s="13"/>
      <c r="B260" s="239"/>
      <c r="C260" s="240"/>
      <c r="D260" s="241" t="s">
        <v>272</v>
      </c>
      <c r="E260" s="242" t="s">
        <v>1</v>
      </c>
      <c r="F260" s="243" t="s">
        <v>1762</v>
      </c>
      <c r="G260" s="240"/>
      <c r="H260" s="244">
        <v>85.299999999999997</v>
      </c>
      <c r="I260" s="245"/>
      <c r="J260" s="240"/>
      <c r="K260" s="240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272</v>
      </c>
      <c r="AU260" s="250" t="s">
        <v>96</v>
      </c>
      <c r="AV260" s="13" t="s">
        <v>96</v>
      </c>
      <c r="AW260" s="13" t="s">
        <v>42</v>
      </c>
      <c r="AX260" s="13" t="s">
        <v>93</v>
      </c>
      <c r="AY260" s="250" t="s">
        <v>264</v>
      </c>
    </row>
    <row r="261" s="2" customFormat="1" ht="24.15" customHeight="1">
      <c r="A261" s="40"/>
      <c r="B261" s="41"/>
      <c r="C261" s="283" t="s">
        <v>542</v>
      </c>
      <c r="D261" s="283" t="s">
        <v>445</v>
      </c>
      <c r="E261" s="284" t="s">
        <v>1928</v>
      </c>
      <c r="F261" s="285" t="s">
        <v>1929</v>
      </c>
      <c r="G261" s="286" t="s">
        <v>308</v>
      </c>
      <c r="H261" s="287">
        <v>85.299999999999997</v>
      </c>
      <c r="I261" s="288"/>
      <c r="J261" s="289">
        <f>ROUND(I261*H261,2)</f>
        <v>0</v>
      </c>
      <c r="K261" s="290"/>
      <c r="L261" s="291"/>
      <c r="M261" s="292" t="s">
        <v>1</v>
      </c>
      <c r="N261" s="293" t="s">
        <v>50</v>
      </c>
      <c r="O261" s="93"/>
      <c r="P261" s="235">
        <f>O261*H261</f>
        <v>0</v>
      </c>
      <c r="Q261" s="235">
        <v>0.13600000000000001</v>
      </c>
      <c r="R261" s="235">
        <f>Q261*H261</f>
        <v>11.600800000000001</v>
      </c>
      <c r="S261" s="235">
        <v>0</v>
      </c>
      <c r="T261" s="23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7" t="s">
        <v>321</v>
      </c>
      <c r="AT261" s="237" t="s">
        <v>445</v>
      </c>
      <c r="AU261" s="237" t="s">
        <v>96</v>
      </c>
      <c r="AY261" s="18" t="s">
        <v>264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8" t="s">
        <v>93</v>
      </c>
      <c r="BK261" s="238">
        <f>ROUND(I261*H261,2)</f>
        <v>0</v>
      </c>
      <c r="BL261" s="18" t="s">
        <v>270</v>
      </c>
      <c r="BM261" s="237" t="s">
        <v>2201</v>
      </c>
    </row>
    <row r="262" s="13" customFormat="1">
      <c r="A262" s="13"/>
      <c r="B262" s="239"/>
      <c r="C262" s="240"/>
      <c r="D262" s="241" t="s">
        <v>272</v>
      </c>
      <c r="E262" s="242" t="s">
        <v>1</v>
      </c>
      <c r="F262" s="243" t="s">
        <v>1762</v>
      </c>
      <c r="G262" s="240"/>
      <c r="H262" s="244">
        <v>85.299999999999997</v>
      </c>
      <c r="I262" s="245"/>
      <c r="J262" s="240"/>
      <c r="K262" s="240"/>
      <c r="L262" s="246"/>
      <c r="M262" s="247"/>
      <c r="N262" s="248"/>
      <c r="O262" s="248"/>
      <c r="P262" s="248"/>
      <c r="Q262" s="248"/>
      <c r="R262" s="248"/>
      <c r="S262" s="248"/>
      <c r="T262" s="24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0" t="s">
        <v>272</v>
      </c>
      <c r="AU262" s="250" t="s">
        <v>96</v>
      </c>
      <c r="AV262" s="13" t="s">
        <v>96</v>
      </c>
      <c r="AW262" s="13" t="s">
        <v>42</v>
      </c>
      <c r="AX262" s="13" t="s">
        <v>93</v>
      </c>
      <c r="AY262" s="250" t="s">
        <v>264</v>
      </c>
    </row>
    <row r="263" s="2" customFormat="1" ht="24.15" customHeight="1">
      <c r="A263" s="40"/>
      <c r="B263" s="41"/>
      <c r="C263" s="225" t="s">
        <v>547</v>
      </c>
      <c r="D263" s="225" t="s">
        <v>266</v>
      </c>
      <c r="E263" s="226" t="s">
        <v>1947</v>
      </c>
      <c r="F263" s="227" t="s">
        <v>1948</v>
      </c>
      <c r="G263" s="228" t="s">
        <v>584</v>
      </c>
      <c r="H263" s="229">
        <v>48</v>
      </c>
      <c r="I263" s="230"/>
      <c r="J263" s="231">
        <f>ROUND(I263*H263,2)</f>
        <v>0</v>
      </c>
      <c r="K263" s="232"/>
      <c r="L263" s="46"/>
      <c r="M263" s="233" t="s">
        <v>1</v>
      </c>
      <c r="N263" s="234" t="s">
        <v>50</v>
      </c>
      <c r="O263" s="93"/>
      <c r="P263" s="235">
        <f>O263*H263</f>
        <v>0</v>
      </c>
      <c r="Q263" s="235">
        <v>6.9999999999999994E-05</v>
      </c>
      <c r="R263" s="235">
        <f>Q263*H263</f>
        <v>0.0033599999999999997</v>
      </c>
      <c r="S263" s="235">
        <v>0</v>
      </c>
      <c r="T263" s="23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7" t="s">
        <v>270</v>
      </c>
      <c r="AT263" s="237" t="s">
        <v>266</v>
      </c>
      <c r="AU263" s="237" t="s">
        <v>96</v>
      </c>
      <c r="AY263" s="18" t="s">
        <v>264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8" t="s">
        <v>93</v>
      </c>
      <c r="BK263" s="238">
        <f>ROUND(I263*H263,2)</f>
        <v>0</v>
      </c>
      <c r="BL263" s="18" t="s">
        <v>270</v>
      </c>
      <c r="BM263" s="237" t="s">
        <v>2202</v>
      </c>
    </row>
    <row r="264" s="2" customFormat="1" ht="24.15" customHeight="1">
      <c r="A264" s="40"/>
      <c r="B264" s="41"/>
      <c r="C264" s="283" t="s">
        <v>552</v>
      </c>
      <c r="D264" s="283" t="s">
        <v>445</v>
      </c>
      <c r="E264" s="284" t="s">
        <v>1950</v>
      </c>
      <c r="F264" s="285" t="s">
        <v>1951</v>
      </c>
      <c r="G264" s="286" t="s">
        <v>584</v>
      </c>
      <c r="H264" s="287">
        <v>16</v>
      </c>
      <c r="I264" s="288"/>
      <c r="J264" s="289">
        <f>ROUND(I264*H264,2)</f>
        <v>0</v>
      </c>
      <c r="K264" s="290"/>
      <c r="L264" s="291"/>
      <c r="M264" s="292" t="s">
        <v>1</v>
      </c>
      <c r="N264" s="293" t="s">
        <v>50</v>
      </c>
      <c r="O264" s="93"/>
      <c r="P264" s="235">
        <f>O264*H264</f>
        <v>0</v>
      </c>
      <c r="Q264" s="235">
        <v>0.01</v>
      </c>
      <c r="R264" s="235">
        <f>Q264*H264</f>
        <v>0.16</v>
      </c>
      <c r="S264" s="235">
        <v>0</v>
      </c>
      <c r="T264" s="23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7" t="s">
        <v>321</v>
      </c>
      <c r="AT264" s="237" t="s">
        <v>445</v>
      </c>
      <c r="AU264" s="237" t="s">
        <v>96</v>
      </c>
      <c r="AY264" s="18" t="s">
        <v>264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8" t="s">
        <v>93</v>
      </c>
      <c r="BK264" s="238">
        <f>ROUND(I264*H264,2)</f>
        <v>0</v>
      </c>
      <c r="BL264" s="18" t="s">
        <v>270</v>
      </c>
      <c r="BM264" s="237" t="s">
        <v>2203</v>
      </c>
    </row>
    <row r="265" s="2" customFormat="1" ht="24.15" customHeight="1">
      <c r="A265" s="40"/>
      <c r="B265" s="41"/>
      <c r="C265" s="283" t="s">
        <v>558</v>
      </c>
      <c r="D265" s="283" t="s">
        <v>445</v>
      </c>
      <c r="E265" s="284" t="s">
        <v>1953</v>
      </c>
      <c r="F265" s="285" t="s">
        <v>1954</v>
      </c>
      <c r="G265" s="286" t="s">
        <v>584</v>
      </c>
      <c r="H265" s="287">
        <v>16</v>
      </c>
      <c r="I265" s="288"/>
      <c r="J265" s="289">
        <f>ROUND(I265*H265,2)</f>
        <v>0</v>
      </c>
      <c r="K265" s="290"/>
      <c r="L265" s="291"/>
      <c r="M265" s="292" t="s">
        <v>1</v>
      </c>
      <c r="N265" s="293" t="s">
        <v>50</v>
      </c>
      <c r="O265" s="93"/>
      <c r="P265" s="235">
        <f>O265*H265</f>
        <v>0</v>
      </c>
      <c r="Q265" s="235">
        <v>0.01</v>
      </c>
      <c r="R265" s="235">
        <f>Q265*H265</f>
        <v>0.16</v>
      </c>
      <c r="S265" s="235">
        <v>0</v>
      </c>
      <c r="T265" s="23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7" t="s">
        <v>321</v>
      </c>
      <c r="AT265" s="237" t="s">
        <v>445</v>
      </c>
      <c r="AU265" s="237" t="s">
        <v>96</v>
      </c>
      <c r="AY265" s="18" t="s">
        <v>264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8" t="s">
        <v>93</v>
      </c>
      <c r="BK265" s="238">
        <f>ROUND(I265*H265,2)</f>
        <v>0</v>
      </c>
      <c r="BL265" s="18" t="s">
        <v>270</v>
      </c>
      <c r="BM265" s="237" t="s">
        <v>2204</v>
      </c>
    </row>
    <row r="266" s="2" customFormat="1" ht="37.8" customHeight="1">
      <c r="A266" s="40"/>
      <c r="B266" s="41"/>
      <c r="C266" s="283" t="s">
        <v>562</v>
      </c>
      <c r="D266" s="283" t="s">
        <v>445</v>
      </c>
      <c r="E266" s="284" t="s">
        <v>1956</v>
      </c>
      <c r="F266" s="285" t="s">
        <v>1957</v>
      </c>
      <c r="G266" s="286" t="s">
        <v>584</v>
      </c>
      <c r="H266" s="287">
        <v>16</v>
      </c>
      <c r="I266" s="288"/>
      <c r="J266" s="289">
        <f>ROUND(I266*H266,2)</f>
        <v>0</v>
      </c>
      <c r="K266" s="290"/>
      <c r="L266" s="291"/>
      <c r="M266" s="292" t="s">
        <v>1</v>
      </c>
      <c r="N266" s="293" t="s">
        <v>50</v>
      </c>
      <c r="O266" s="93"/>
      <c r="P266" s="235">
        <f>O266*H266</f>
        <v>0</v>
      </c>
      <c r="Q266" s="235">
        <v>0.010999999999999999</v>
      </c>
      <c r="R266" s="235">
        <f>Q266*H266</f>
        <v>0.17599999999999999</v>
      </c>
      <c r="S266" s="235">
        <v>0</v>
      </c>
      <c r="T266" s="23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7" t="s">
        <v>321</v>
      </c>
      <c r="AT266" s="237" t="s">
        <v>445</v>
      </c>
      <c r="AU266" s="237" t="s">
        <v>96</v>
      </c>
      <c r="AY266" s="18" t="s">
        <v>264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8" t="s">
        <v>93</v>
      </c>
      <c r="BK266" s="238">
        <f>ROUND(I266*H266,2)</f>
        <v>0</v>
      </c>
      <c r="BL266" s="18" t="s">
        <v>270</v>
      </c>
      <c r="BM266" s="237" t="s">
        <v>2205</v>
      </c>
    </row>
    <row r="267" s="2" customFormat="1" ht="24.15" customHeight="1">
      <c r="A267" s="40"/>
      <c r="B267" s="41"/>
      <c r="C267" s="225" t="s">
        <v>566</v>
      </c>
      <c r="D267" s="225" t="s">
        <v>266</v>
      </c>
      <c r="E267" s="226" t="s">
        <v>1959</v>
      </c>
      <c r="F267" s="227" t="s">
        <v>1960</v>
      </c>
      <c r="G267" s="228" t="s">
        <v>584</v>
      </c>
      <c r="H267" s="229">
        <v>13</v>
      </c>
      <c r="I267" s="230"/>
      <c r="J267" s="231">
        <f>ROUND(I267*H267,2)</f>
        <v>0</v>
      </c>
      <c r="K267" s="232"/>
      <c r="L267" s="46"/>
      <c r="M267" s="233" t="s">
        <v>1</v>
      </c>
      <c r="N267" s="234" t="s">
        <v>50</v>
      </c>
      <c r="O267" s="93"/>
      <c r="P267" s="235">
        <f>O267*H267</f>
        <v>0</v>
      </c>
      <c r="Q267" s="235">
        <v>0.00017000000000000001</v>
      </c>
      <c r="R267" s="235">
        <f>Q267*H267</f>
        <v>0.0022100000000000002</v>
      </c>
      <c r="S267" s="235">
        <v>0</v>
      </c>
      <c r="T267" s="23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7" t="s">
        <v>270</v>
      </c>
      <c r="AT267" s="237" t="s">
        <v>266</v>
      </c>
      <c r="AU267" s="237" t="s">
        <v>96</v>
      </c>
      <c r="AY267" s="18" t="s">
        <v>264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8" t="s">
        <v>93</v>
      </c>
      <c r="BK267" s="238">
        <f>ROUND(I267*H267,2)</f>
        <v>0</v>
      </c>
      <c r="BL267" s="18" t="s">
        <v>270</v>
      </c>
      <c r="BM267" s="237" t="s">
        <v>2206</v>
      </c>
    </row>
    <row r="268" s="2" customFormat="1" ht="33" customHeight="1">
      <c r="A268" s="40"/>
      <c r="B268" s="41"/>
      <c r="C268" s="283" t="s">
        <v>571</v>
      </c>
      <c r="D268" s="283" t="s">
        <v>445</v>
      </c>
      <c r="E268" s="284" t="s">
        <v>1962</v>
      </c>
      <c r="F268" s="285" t="s">
        <v>1963</v>
      </c>
      <c r="G268" s="286" t="s">
        <v>584</v>
      </c>
      <c r="H268" s="287">
        <v>13</v>
      </c>
      <c r="I268" s="288"/>
      <c r="J268" s="289">
        <f>ROUND(I268*H268,2)</f>
        <v>0</v>
      </c>
      <c r="K268" s="290"/>
      <c r="L268" s="291"/>
      <c r="M268" s="292" t="s">
        <v>1</v>
      </c>
      <c r="N268" s="293" t="s">
        <v>50</v>
      </c>
      <c r="O268" s="93"/>
      <c r="P268" s="235">
        <f>O268*H268</f>
        <v>0</v>
      </c>
      <c r="Q268" s="235">
        <v>0.14499999999999999</v>
      </c>
      <c r="R268" s="235">
        <f>Q268*H268</f>
        <v>1.8849999999999998</v>
      </c>
      <c r="S268" s="235">
        <v>0</v>
      </c>
      <c r="T268" s="23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7" t="s">
        <v>321</v>
      </c>
      <c r="AT268" s="237" t="s">
        <v>445</v>
      </c>
      <c r="AU268" s="237" t="s">
        <v>96</v>
      </c>
      <c r="AY268" s="18" t="s">
        <v>264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8" t="s">
        <v>93</v>
      </c>
      <c r="BK268" s="238">
        <f>ROUND(I268*H268,2)</f>
        <v>0</v>
      </c>
      <c r="BL268" s="18" t="s">
        <v>270</v>
      </c>
      <c r="BM268" s="237" t="s">
        <v>2207</v>
      </c>
    </row>
    <row r="269" s="2" customFormat="1" ht="24.15" customHeight="1">
      <c r="A269" s="40"/>
      <c r="B269" s="41"/>
      <c r="C269" s="225" t="s">
        <v>576</v>
      </c>
      <c r="D269" s="225" t="s">
        <v>266</v>
      </c>
      <c r="E269" s="226" t="s">
        <v>1965</v>
      </c>
      <c r="F269" s="227" t="s">
        <v>1966</v>
      </c>
      <c r="G269" s="228" t="s">
        <v>584</v>
      </c>
      <c r="H269" s="229">
        <v>3</v>
      </c>
      <c r="I269" s="230"/>
      <c r="J269" s="231">
        <f>ROUND(I269*H269,2)</f>
        <v>0</v>
      </c>
      <c r="K269" s="232"/>
      <c r="L269" s="46"/>
      <c r="M269" s="233" t="s">
        <v>1</v>
      </c>
      <c r="N269" s="234" t="s">
        <v>50</v>
      </c>
      <c r="O269" s="93"/>
      <c r="P269" s="235">
        <f>O269*H269</f>
        <v>0</v>
      </c>
      <c r="Q269" s="235">
        <v>0.00010000000000000001</v>
      </c>
      <c r="R269" s="235">
        <f>Q269*H269</f>
        <v>0.00030000000000000003</v>
      </c>
      <c r="S269" s="235">
        <v>0</v>
      </c>
      <c r="T269" s="23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7" t="s">
        <v>270</v>
      </c>
      <c r="AT269" s="237" t="s">
        <v>266</v>
      </c>
      <c r="AU269" s="237" t="s">
        <v>96</v>
      </c>
      <c r="AY269" s="18" t="s">
        <v>264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8" t="s">
        <v>93</v>
      </c>
      <c r="BK269" s="238">
        <f>ROUND(I269*H269,2)</f>
        <v>0</v>
      </c>
      <c r="BL269" s="18" t="s">
        <v>270</v>
      </c>
      <c r="BM269" s="237" t="s">
        <v>2208</v>
      </c>
    </row>
    <row r="270" s="2" customFormat="1" ht="33" customHeight="1">
      <c r="A270" s="40"/>
      <c r="B270" s="41"/>
      <c r="C270" s="283" t="s">
        <v>581</v>
      </c>
      <c r="D270" s="283" t="s">
        <v>445</v>
      </c>
      <c r="E270" s="284" t="s">
        <v>1968</v>
      </c>
      <c r="F270" s="285" t="s">
        <v>1969</v>
      </c>
      <c r="G270" s="286" t="s">
        <v>584</v>
      </c>
      <c r="H270" s="287">
        <v>2</v>
      </c>
      <c r="I270" s="288"/>
      <c r="J270" s="289">
        <f>ROUND(I270*H270,2)</f>
        <v>0</v>
      </c>
      <c r="K270" s="290"/>
      <c r="L270" s="291"/>
      <c r="M270" s="292" t="s">
        <v>1</v>
      </c>
      <c r="N270" s="293" t="s">
        <v>50</v>
      </c>
      <c r="O270" s="93"/>
      <c r="P270" s="235">
        <f>O270*H270</f>
        <v>0</v>
      </c>
      <c r="Q270" s="235">
        <v>0.095000000000000001</v>
      </c>
      <c r="R270" s="235">
        <f>Q270*H270</f>
        <v>0.19</v>
      </c>
      <c r="S270" s="235">
        <v>0</v>
      </c>
      <c r="T270" s="23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7" t="s">
        <v>321</v>
      </c>
      <c r="AT270" s="237" t="s">
        <v>445</v>
      </c>
      <c r="AU270" s="237" t="s">
        <v>96</v>
      </c>
      <c r="AY270" s="18" t="s">
        <v>264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8" t="s">
        <v>93</v>
      </c>
      <c r="BK270" s="238">
        <f>ROUND(I270*H270,2)</f>
        <v>0</v>
      </c>
      <c r="BL270" s="18" t="s">
        <v>270</v>
      </c>
      <c r="BM270" s="237" t="s">
        <v>2209</v>
      </c>
    </row>
    <row r="271" s="2" customFormat="1" ht="24.15" customHeight="1">
      <c r="A271" s="40"/>
      <c r="B271" s="41"/>
      <c r="C271" s="283" t="s">
        <v>586</v>
      </c>
      <c r="D271" s="283" t="s">
        <v>445</v>
      </c>
      <c r="E271" s="284" t="s">
        <v>1971</v>
      </c>
      <c r="F271" s="285" t="s">
        <v>1972</v>
      </c>
      <c r="G271" s="286" t="s">
        <v>584</v>
      </c>
      <c r="H271" s="287">
        <v>1</v>
      </c>
      <c r="I271" s="288"/>
      <c r="J271" s="289">
        <f>ROUND(I271*H271,2)</f>
        <v>0</v>
      </c>
      <c r="K271" s="290"/>
      <c r="L271" s="291"/>
      <c r="M271" s="292" t="s">
        <v>1</v>
      </c>
      <c r="N271" s="293" t="s">
        <v>50</v>
      </c>
      <c r="O271" s="93"/>
      <c r="P271" s="235">
        <f>O271*H271</f>
        <v>0</v>
      </c>
      <c r="Q271" s="235">
        <v>0.11500000000000001</v>
      </c>
      <c r="R271" s="235">
        <f>Q271*H271</f>
        <v>0.11500000000000001</v>
      </c>
      <c r="S271" s="235">
        <v>0</v>
      </c>
      <c r="T271" s="23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7" t="s">
        <v>321</v>
      </c>
      <c r="AT271" s="237" t="s">
        <v>445</v>
      </c>
      <c r="AU271" s="237" t="s">
        <v>96</v>
      </c>
      <c r="AY271" s="18" t="s">
        <v>264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8" t="s">
        <v>93</v>
      </c>
      <c r="BK271" s="238">
        <f>ROUND(I271*H271,2)</f>
        <v>0</v>
      </c>
      <c r="BL271" s="18" t="s">
        <v>270</v>
      </c>
      <c r="BM271" s="237" t="s">
        <v>2210</v>
      </c>
    </row>
    <row r="272" s="2" customFormat="1" ht="24.15" customHeight="1">
      <c r="A272" s="40"/>
      <c r="B272" s="41"/>
      <c r="C272" s="225" t="s">
        <v>590</v>
      </c>
      <c r="D272" s="225" t="s">
        <v>266</v>
      </c>
      <c r="E272" s="226" t="s">
        <v>1974</v>
      </c>
      <c r="F272" s="227" t="s">
        <v>1975</v>
      </c>
      <c r="G272" s="228" t="s">
        <v>348</v>
      </c>
      <c r="H272" s="229">
        <v>4.8040000000000003</v>
      </c>
      <c r="I272" s="230"/>
      <c r="J272" s="231">
        <f>ROUND(I272*H272,2)</f>
        <v>0</v>
      </c>
      <c r="K272" s="232"/>
      <c r="L272" s="46"/>
      <c r="M272" s="233" t="s">
        <v>1</v>
      </c>
      <c r="N272" s="234" t="s">
        <v>50</v>
      </c>
      <c r="O272" s="93"/>
      <c r="P272" s="235">
        <f>O272*H272</f>
        <v>0</v>
      </c>
      <c r="Q272" s="235">
        <v>0</v>
      </c>
      <c r="R272" s="235">
        <f>Q272*H272</f>
        <v>0</v>
      </c>
      <c r="S272" s="235">
        <v>0.59999999999999998</v>
      </c>
      <c r="T272" s="236">
        <f>S272*H272</f>
        <v>2.8824000000000001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7" t="s">
        <v>270</v>
      </c>
      <c r="AT272" s="237" t="s">
        <v>266</v>
      </c>
      <c r="AU272" s="237" t="s">
        <v>96</v>
      </c>
      <c r="AY272" s="18" t="s">
        <v>264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8" t="s">
        <v>93</v>
      </c>
      <c r="BK272" s="238">
        <f>ROUND(I272*H272,2)</f>
        <v>0</v>
      </c>
      <c r="BL272" s="18" t="s">
        <v>270</v>
      </c>
      <c r="BM272" s="237" t="s">
        <v>2211</v>
      </c>
    </row>
    <row r="273" s="13" customFormat="1">
      <c r="A273" s="13"/>
      <c r="B273" s="239"/>
      <c r="C273" s="240"/>
      <c r="D273" s="241" t="s">
        <v>272</v>
      </c>
      <c r="E273" s="242" t="s">
        <v>1786</v>
      </c>
      <c r="F273" s="243" t="s">
        <v>2212</v>
      </c>
      <c r="G273" s="240"/>
      <c r="H273" s="244">
        <v>4.8040000000000003</v>
      </c>
      <c r="I273" s="245"/>
      <c r="J273" s="240"/>
      <c r="K273" s="240"/>
      <c r="L273" s="246"/>
      <c r="M273" s="247"/>
      <c r="N273" s="248"/>
      <c r="O273" s="248"/>
      <c r="P273" s="248"/>
      <c r="Q273" s="248"/>
      <c r="R273" s="248"/>
      <c r="S273" s="248"/>
      <c r="T273" s="24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0" t="s">
        <v>272</v>
      </c>
      <c r="AU273" s="250" t="s">
        <v>96</v>
      </c>
      <c r="AV273" s="13" t="s">
        <v>96</v>
      </c>
      <c r="AW273" s="13" t="s">
        <v>42</v>
      </c>
      <c r="AX273" s="13" t="s">
        <v>93</v>
      </c>
      <c r="AY273" s="250" t="s">
        <v>264</v>
      </c>
    </row>
    <row r="274" s="2" customFormat="1" ht="16.5" customHeight="1">
      <c r="A274" s="40"/>
      <c r="B274" s="41"/>
      <c r="C274" s="225" t="s">
        <v>594</v>
      </c>
      <c r="D274" s="225" t="s">
        <v>266</v>
      </c>
      <c r="E274" s="226" t="s">
        <v>1978</v>
      </c>
      <c r="F274" s="227" t="s">
        <v>1979</v>
      </c>
      <c r="G274" s="228" t="s">
        <v>584</v>
      </c>
      <c r="H274" s="229">
        <v>0.69999999999999996</v>
      </c>
      <c r="I274" s="230"/>
      <c r="J274" s="231">
        <f>ROUND(I274*H274,2)</f>
        <v>0</v>
      </c>
      <c r="K274" s="232"/>
      <c r="L274" s="46"/>
      <c r="M274" s="233" t="s">
        <v>1</v>
      </c>
      <c r="N274" s="234" t="s">
        <v>50</v>
      </c>
      <c r="O274" s="93"/>
      <c r="P274" s="235">
        <f>O274*H274</f>
        <v>0</v>
      </c>
      <c r="Q274" s="235">
        <v>0.035729999999999998</v>
      </c>
      <c r="R274" s="235">
        <f>Q274*H274</f>
        <v>0.025010999999999999</v>
      </c>
      <c r="S274" s="235">
        <v>0</v>
      </c>
      <c r="T274" s="23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7" t="s">
        <v>270</v>
      </c>
      <c r="AT274" s="237" t="s">
        <v>266</v>
      </c>
      <c r="AU274" s="237" t="s">
        <v>96</v>
      </c>
      <c r="AY274" s="18" t="s">
        <v>264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8" t="s">
        <v>93</v>
      </c>
      <c r="BK274" s="238">
        <f>ROUND(I274*H274,2)</f>
        <v>0</v>
      </c>
      <c r="BL274" s="18" t="s">
        <v>270</v>
      </c>
      <c r="BM274" s="237" t="s">
        <v>2213</v>
      </c>
    </row>
    <row r="275" s="13" customFormat="1">
      <c r="A275" s="13"/>
      <c r="B275" s="239"/>
      <c r="C275" s="240"/>
      <c r="D275" s="241" t="s">
        <v>272</v>
      </c>
      <c r="E275" s="242" t="s">
        <v>1</v>
      </c>
      <c r="F275" s="243" t="s">
        <v>2214</v>
      </c>
      <c r="G275" s="240"/>
      <c r="H275" s="244">
        <v>0.69999999999999996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0" t="s">
        <v>272</v>
      </c>
      <c r="AU275" s="250" t="s">
        <v>96</v>
      </c>
      <c r="AV275" s="13" t="s">
        <v>96</v>
      </c>
      <c r="AW275" s="13" t="s">
        <v>42</v>
      </c>
      <c r="AX275" s="13" t="s">
        <v>93</v>
      </c>
      <c r="AY275" s="250" t="s">
        <v>264</v>
      </c>
    </row>
    <row r="276" s="2" customFormat="1" ht="33" customHeight="1">
      <c r="A276" s="40"/>
      <c r="B276" s="41"/>
      <c r="C276" s="225" t="s">
        <v>598</v>
      </c>
      <c r="D276" s="225" t="s">
        <v>266</v>
      </c>
      <c r="E276" s="226" t="s">
        <v>1982</v>
      </c>
      <c r="F276" s="227" t="s">
        <v>1983</v>
      </c>
      <c r="G276" s="228" t="s">
        <v>584</v>
      </c>
      <c r="H276" s="229">
        <v>2</v>
      </c>
      <c r="I276" s="230"/>
      <c r="J276" s="231">
        <f>ROUND(I276*H276,2)</f>
        <v>0</v>
      </c>
      <c r="K276" s="232"/>
      <c r="L276" s="46"/>
      <c r="M276" s="233" t="s">
        <v>1</v>
      </c>
      <c r="N276" s="234" t="s">
        <v>50</v>
      </c>
      <c r="O276" s="93"/>
      <c r="P276" s="235">
        <f>O276*H276</f>
        <v>0</v>
      </c>
      <c r="Q276" s="235">
        <v>2.2568899999999998</v>
      </c>
      <c r="R276" s="235">
        <f>Q276*H276</f>
        <v>4.5137799999999997</v>
      </c>
      <c r="S276" s="235">
        <v>0</v>
      </c>
      <c r="T276" s="23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7" t="s">
        <v>270</v>
      </c>
      <c r="AT276" s="237" t="s">
        <v>266</v>
      </c>
      <c r="AU276" s="237" t="s">
        <v>96</v>
      </c>
      <c r="AY276" s="18" t="s">
        <v>264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8" t="s">
        <v>93</v>
      </c>
      <c r="BK276" s="238">
        <f>ROUND(I276*H276,2)</f>
        <v>0</v>
      </c>
      <c r="BL276" s="18" t="s">
        <v>270</v>
      </c>
      <c r="BM276" s="237" t="s">
        <v>2215</v>
      </c>
    </row>
    <row r="277" s="2" customFormat="1" ht="24.15" customHeight="1">
      <c r="A277" s="40"/>
      <c r="B277" s="41"/>
      <c r="C277" s="283" t="s">
        <v>602</v>
      </c>
      <c r="D277" s="283" t="s">
        <v>445</v>
      </c>
      <c r="E277" s="284" t="s">
        <v>1985</v>
      </c>
      <c r="F277" s="285" t="s">
        <v>1986</v>
      </c>
      <c r="G277" s="286" t="s">
        <v>584</v>
      </c>
      <c r="H277" s="287">
        <v>2</v>
      </c>
      <c r="I277" s="288"/>
      <c r="J277" s="289">
        <f>ROUND(I277*H277,2)</f>
        <v>0</v>
      </c>
      <c r="K277" s="290"/>
      <c r="L277" s="291"/>
      <c r="M277" s="292" t="s">
        <v>1</v>
      </c>
      <c r="N277" s="293" t="s">
        <v>50</v>
      </c>
      <c r="O277" s="93"/>
      <c r="P277" s="235">
        <f>O277*H277</f>
        <v>0</v>
      </c>
      <c r="Q277" s="235">
        <v>0.068000000000000005</v>
      </c>
      <c r="R277" s="235">
        <f>Q277*H277</f>
        <v>0.13600000000000001</v>
      </c>
      <c r="S277" s="235">
        <v>0</v>
      </c>
      <c r="T277" s="23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7" t="s">
        <v>321</v>
      </c>
      <c r="AT277" s="237" t="s">
        <v>445</v>
      </c>
      <c r="AU277" s="237" t="s">
        <v>96</v>
      </c>
      <c r="AY277" s="18" t="s">
        <v>264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8" t="s">
        <v>93</v>
      </c>
      <c r="BK277" s="238">
        <f>ROUND(I277*H277,2)</f>
        <v>0</v>
      </c>
      <c r="BL277" s="18" t="s">
        <v>270</v>
      </c>
      <c r="BM277" s="237" t="s">
        <v>2216</v>
      </c>
    </row>
    <row r="278" s="2" customFormat="1" ht="33" customHeight="1">
      <c r="A278" s="40"/>
      <c r="B278" s="41"/>
      <c r="C278" s="283" t="s">
        <v>606</v>
      </c>
      <c r="D278" s="283" t="s">
        <v>445</v>
      </c>
      <c r="E278" s="284" t="s">
        <v>1991</v>
      </c>
      <c r="F278" s="285" t="s">
        <v>1992</v>
      </c>
      <c r="G278" s="286" t="s">
        <v>584</v>
      </c>
      <c r="H278" s="287">
        <v>2</v>
      </c>
      <c r="I278" s="288"/>
      <c r="J278" s="289">
        <f>ROUND(I278*H278,2)</f>
        <v>0</v>
      </c>
      <c r="K278" s="290"/>
      <c r="L278" s="291"/>
      <c r="M278" s="292" t="s">
        <v>1</v>
      </c>
      <c r="N278" s="293" t="s">
        <v>50</v>
      </c>
      <c r="O278" s="93"/>
      <c r="P278" s="235">
        <f>O278*H278</f>
        <v>0</v>
      </c>
      <c r="Q278" s="235">
        <v>0.55000000000000004</v>
      </c>
      <c r="R278" s="235">
        <f>Q278*H278</f>
        <v>1.1000000000000001</v>
      </c>
      <c r="S278" s="235">
        <v>0</v>
      </c>
      <c r="T278" s="23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7" t="s">
        <v>321</v>
      </c>
      <c r="AT278" s="237" t="s">
        <v>445</v>
      </c>
      <c r="AU278" s="237" t="s">
        <v>96</v>
      </c>
      <c r="AY278" s="18" t="s">
        <v>264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8" t="s">
        <v>93</v>
      </c>
      <c r="BK278" s="238">
        <f>ROUND(I278*H278,2)</f>
        <v>0</v>
      </c>
      <c r="BL278" s="18" t="s">
        <v>270</v>
      </c>
      <c r="BM278" s="237" t="s">
        <v>2217</v>
      </c>
    </row>
    <row r="279" s="2" customFormat="1" ht="24.15" customHeight="1">
      <c r="A279" s="40"/>
      <c r="B279" s="41"/>
      <c r="C279" s="283" t="s">
        <v>610</v>
      </c>
      <c r="D279" s="283" t="s">
        <v>445</v>
      </c>
      <c r="E279" s="284" t="s">
        <v>2003</v>
      </c>
      <c r="F279" s="285" t="s">
        <v>2004</v>
      </c>
      <c r="G279" s="286" t="s">
        <v>584</v>
      </c>
      <c r="H279" s="287">
        <v>2</v>
      </c>
      <c r="I279" s="288"/>
      <c r="J279" s="289">
        <f>ROUND(I279*H279,2)</f>
        <v>0</v>
      </c>
      <c r="K279" s="290"/>
      <c r="L279" s="291"/>
      <c r="M279" s="292" t="s">
        <v>1</v>
      </c>
      <c r="N279" s="293" t="s">
        <v>50</v>
      </c>
      <c r="O279" s="93"/>
      <c r="P279" s="235">
        <f>O279*H279</f>
        <v>0</v>
      </c>
      <c r="Q279" s="235">
        <v>1.8300000000000001</v>
      </c>
      <c r="R279" s="235">
        <f>Q279*H279</f>
        <v>3.6600000000000001</v>
      </c>
      <c r="S279" s="235">
        <v>0</v>
      </c>
      <c r="T279" s="23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7" t="s">
        <v>321</v>
      </c>
      <c r="AT279" s="237" t="s">
        <v>445</v>
      </c>
      <c r="AU279" s="237" t="s">
        <v>96</v>
      </c>
      <c r="AY279" s="18" t="s">
        <v>264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8" t="s">
        <v>93</v>
      </c>
      <c r="BK279" s="238">
        <f>ROUND(I279*H279,2)</f>
        <v>0</v>
      </c>
      <c r="BL279" s="18" t="s">
        <v>270</v>
      </c>
      <c r="BM279" s="237" t="s">
        <v>2218</v>
      </c>
    </row>
    <row r="280" s="2" customFormat="1" ht="24.15" customHeight="1">
      <c r="A280" s="40"/>
      <c r="B280" s="41"/>
      <c r="C280" s="283" t="s">
        <v>614</v>
      </c>
      <c r="D280" s="283" t="s">
        <v>445</v>
      </c>
      <c r="E280" s="284" t="s">
        <v>2006</v>
      </c>
      <c r="F280" s="285" t="s">
        <v>2007</v>
      </c>
      <c r="G280" s="286" t="s">
        <v>584</v>
      </c>
      <c r="H280" s="287">
        <v>2</v>
      </c>
      <c r="I280" s="288"/>
      <c r="J280" s="289">
        <f>ROUND(I280*H280,2)</f>
        <v>0</v>
      </c>
      <c r="K280" s="290"/>
      <c r="L280" s="291"/>
      <c r="M280" s="292" t="s">
        <v>1</v>
      </c>
      <c r="N280" s="293" t="s">
        <v>50</v>
      </c>
      <c r="O280" s="93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7" t="s">
        <v>321</v>
      </c>
      <c r="AT280" s="237" t="s">
        <v>445</v>
      </c>
      <c r="AU280" s="237" t="s">
        <v>96</v>
      </c>
      <c r="AY280" s="18" t="s">
        <v>264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8" t="s">
        <v>93</v>
      </c>
      <c r="BK280" s="238">
        <f>ROUND(I280*H280,2)</f>
        <v>0</v>
      </c>
      <c r="BL280" s="18" t="s">
        <v>270</v>
      </c>
      <c r="BM280" s="237" t="s">
        <v>2219</v>
      </c>
    </row>
    <row r="281" s="2" customFormat="1" ht="16.5" customHeight="1">
      <c r="A281" s="40"/>
      <c r="B281" s="41"/>
      <c r="C281" s="283" t="s">
        <v>618</v>
      </c>
      <c r="D281" s="283" t="s">
        <v>445</v>
      </c>
      <c r="E281" s="284" t="s">
        <v>2009</v>
      </c>
      <c r="F281" s="285" t="s">
        <v>2010</v>
      </c>
      <c r="G281" s="286" t="s">
        <v>584</v>
      </c>
      <c r="H281" s="287">
        <v>2</v>
      </c>
      <c r="I281" s="288"/>
      <c r="J281" s="289">
        <f>ROUND(I281*H281,2)</f>
        <v>0</v>
      </c>
      <c r="K281" s="290"/>
      <c r="L281" s="291"/>
      <c r="M281" s="292" t="s">
        <v>1</v>
      </c>
      <c r="N281" s="293" t="s">
        <v>50</v>
      </c>
      <c r="O281" s="93"/>
      <c r="P281" s="235">
        <f>O281*H281</f>
        <v>0</v>
      </c>
      <c r="Q281" s="235">
        <v>0</v>
      </c>
      <c r="R281" s="235">
        <f>Q281*H281</f>
        <v>0</v>
      </c>
      <c r="S281" s="235">
        <v>0</v>
      </c>
      <c r="T281" s="23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7" t="s">
        <v>321</v>
      </c>
      <c r="AT281" s="237" t="s">
        <v>445</v>
      </c>
      <c r="AU281" s="237" t="s">
        <v>96</v>
      </c>
      <c r="AY281" s="18" t="s">
        <v>264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8" t="s">
        <v>93</v>
      </c>
      <c r="BK281" s="238">
        <f>ROUND(I281*H281,2)</f>
        <v>0</v>
      </c>
      <c r="BL281" s="18" t="s">
        <v>270</v>
      </c>
      <c r="BM281" s="237" t="s">
        <v>2220</v>
      </c>
    </row>
    <row r="282" s="2" customFormat="1" ht="24.15" customHeight="1">
      <c r="A282" s="40"/>
      <c r="B282" s="41"/>
      <c r="C282" s="283" t="s">
        <v>623</v>
      </c>
      <c r="D282" s="283" t="s">
        <v>445</v>
      </c>
      <c r="E282" s="284" t="s">
        <v>2012</v>
      </c>
      <c r="F282" s="285" t="s">
        <v>2013</v>
      </c>
      <c r="G282" s="286" t="s">
        <v>584</v>
      </c>
      <c r="H282" s="287">
        <v>2</v>
      </c>
      <c r="I282" s="288"/>
      <c r="J282" s="289">
        <f>ROUND(I282*H282,2)</f>
        <v>0</v>
      </c>
      <c r="K282" s="290"/>
      <c r="L282" s="291"/>
      <c r="M282" s="292" t="s">
        <v>1</v>
      </c>
      <c r="N282" s="293" t="s">
        <v>50</v>
      </c>
      <c r="O282" s="93"/>
      <c r="P282" s="235">
        <f>O282*H282</f>
        <v>0</v>
      </c>
      <c r="Q282" s="235">
        <v>0.002</v>
      </c>
      <c r="R282" s="235">
        <f>Q282*H282</f>
        <v>0.0040000000000000001</v>
      </c>
      <c r="S282" s="235">
        <v>0</v>
      </c>
      <c r="T282" s="23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7" t="s">
        <v>321</v>
      </c>
      <c r="AT282" s="237" t="s">
        <v>445</v>
      </c>
      <c r="AU282" s="237" t="s">
        <v>96</v>
      </c>
      <c r="AY282" s="18" t="s">
        <v>264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8" t="s">
        <v>93</v>
      </c>
      <c r="BK282" s="238">
        <f>ROUND(I282*H282,2)</f>
        <v>0</v>
      </c>
      <c r="BL282" s="18" t="s">
        <v>270</v>
      </c>
      <c r="BM282" s="237" t="s">
        <v>2221</v>
      </c>
    </row>
    <row r="283" s="2" customFormat="1" ht="21.75" customHeight="1">
      <c r="A283" s="40"/>
      <c r="B283" s="41"/>
      <c r="C283" s="283" t="s">
        <v>627</v>
      </c>
      <c r="D283" s="283" t="s">
        <v>445</v>
      </c>
      <c r="E283" s="284" t="s">
        <v>2015</v>
      </c>
      <c r="F283" s="285" t="s">
        <v>2016</v>
      </c>
      <c r="G283" s="286" t="s">
        <v>584</v>
      </c>
      <c r="H283" s="287">
        <v>2</v>
      </c>
      <c r="I283" s="288"/>
      <c r="J283" s="289">
        <f>ROUND(I283*H283,2)</f>
        <v>0</v>
      </c>
      <c r="K283" s="290"/>
      <c r="L283" s="291"/>
      <c r="M283" s="292" t="s">
        <v>1</v>
      </c>
      <c r="N283" s="293" t="s">
        <v>50</v>
      </c>
      <c r="O283" s="93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7" t="s">
        <v>321</v>
      </c>
      <c r="AT283" s="237" t="s">
        <v>445</v>
      </c>
      <c r="AU283" s="237" t="s">
        <v>96</v>
      </c>
      <c r="AY283" s="18" t="s">
        <v>264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8" t="s">
        <v>93</v>
      </c>
      <c r="BK283" s="238">
        <f>ROUND(I283*H283,2)</f>
        <v>0</v>
      </c>
      <c r="BL283" s="18" t="s">
        <v>270</v>
      </c>
      <c r="BM283" s="237" t="s">
        <v>2222</v>
      </c>
    </row>
    <row r="284" s="2" customFormat="1" ht="24.15" customHeight="1">
      <c r="A284" s="40"/>
      <c r="B284" s="41"/>
      <c r="C284" s="225" t="s">
        <v>631</v>
      </c>
      <c r="D284" s="225" t="s">
        <v>266</v>
      </c>
      <c r="E284" s="226" t="s">
        <v>1701</v>
      </c>
      <c r="F284" s="227" t="s">
        <v>1702</v>
      </c>
      <c r="G284" s="228" t="s">
        <v>584</v>
      </c>
      <c r="H284" s="229">
        <v>2</v>
      </c>
      <c r="I284" s="230"/>
      <c r="J284" s="231">
        <f>ROUND(I284*H284,2)</f>
        <v>0</v>
      </c>
      <c r="K284" s="232"/>
      <c r="L284" s="46"/>
      <c r="M284" s="233" t="s">
        <v>1</v>
      </c>
      <c r="N284" s="234" t="s">
        <v>50</v>
      </c>
      <c r="O284" s="93"/>
      <c r="P284" s="235">
        <f>O284*H284</f>
        <v>0</v>
      </c>
      <c r="Q284" s="235">
        <v>0</v>
      </c>
      <c r="R284" s="235">
        <f>Q284*H284</f>
        <v>0</v>
      </c>
      <c r="S284" s="235">
        <v>0.10000000000000001</v>
      </c>
      <c r="T284" s="236">
        <f>S284*H284</f>
        <v>0.20000000000000001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7" t="s">
        <v>270</v>
      </c>
      <c r="AT284" s="237" t="s">
        <v>266</v>
      </c>
      <c r="AU284" s="237" t="s">
        <v>96</v>
      </c>
      <c r="AY284" s="18" t="s">
        <v>264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8" t="s">
        <v>93</v>
      </c>
      <c r="BK284" s="238">
        <f>ROUND(I284*H284,2)</f>
        <v>0</v>
      </c>
      <c r="BL284" s="18" t="s">
        <v>270</v>
      </c>
      <c r="BM284" s="237" t="s">
        <v>2223</v>
      </c>
    </row>
    <row r="285" s="2" customFormat="1" ht="24.15" customHeight="1">
      <c r="A285" s="40"/>
      <c r="B285" s="41"/>
      <c r="C285" s="225" t="s">
        <v>635</v>
      </c>
      <c r="D285" s="225" t="s">
        <v>266</v>
      </c>
      <c r="E285" s="226" t="s">
        <v>821</v>
      </c>
      <c r="F285" s="227" t="s">
        <v>822</v>
      </c>
      <c r="G285" s="228" t="s">
        <v>584</v>
      </c>
      <c r="H285" s="229">
        <v>2</v>
      </c>
      <c r="I285" s="230"/>
      <c r="J285" s="231">
        <f>ROUND(I285*H285,2)</f>
        <v>0</v>
      </c>
      <c r="K285" s="232"/>
      <c r="L285" s="46"/>
      <c r="M285" s="233" t="s">
        <v>1</v>
      </c>
      <c r="N285" s="234" t="s">
        <v>50</v>
      </c>
      <c r="O285" s="93"/>
      <c r="P285" s="235">
        <f>O285*H285</f>
        <v>0</v>
      </c>
      <c r="Q285" s="235">
        <v>0.21734000000000001</v>
      </c>
      <c r="R285" s="235">
        <f>Q285*H285</f>
        <v>0.43468000000000001</v>
      </c>
      <c r="S285" s="235">
        <v>0</v>
      </c>
      <c r="T285" s="23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7" t="s">
        <v>270</v>
      </c>
      <c r="AT285" s="237" t="s">
        <v>266</v>
      </c>
      <c r="AU285" s="237" t="s">
        <v>96</v>
      </c>
      <c r="AY285" s="18" t="s">
        <v>264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8" t="s">
        <v>93</v>
      </c>
      <c r="BK285" s="238">
        <f>ROUND(I285*H285,2)</f>
        <v>0</v>
      </c>
      <c r="BL285" s="18" t="s">
        <v>270</v>
      </c>
      <c r="BM285" s="237" t="s">
        <v>2224</v>
      </c>
    </row>
    <row r="286" s="2" customFormat="1" ht="24.15" customHeight="1">
      <c r="A286" s="40"/>
      <c r="B286" s="41"/>
      <c r="C286" s="283" t="s">
        <v>639</v>
      </c>
      <c r="D286" s="283" t="s">
        <v>445</v>
      </c>
      <c r="E286" s="284" t="s">
        <v>2020</v>
      </c>
      <c r="F286" s="285" t="s">
        <v>2021</v>
      </c>
      <c r="G286" s="286" t="s">
        <v>584</v>
      </c>
      <c r="H286" s="287">
        <v>1</v>
      </c>
      <c r="I286" s="288"/>
      <c r="J286" s="289">
        <f>ROUND(I286*H286,2)</f>
        <v>0</v>
      </c>
      <c r="K286" s="290"/>
      <c r="L286" s="291"/>
      <c r="M286" s="292" t="s">
        <v>1</v>
      </c>
      <c r="N286" s="293" t="s">
        <v>50</v>
      </c>
      <c r="O286" s="93"/>
      <c r="P286" s="235">
        <f>O286*H286</f>
        <v>0</v>
      </c>
      <c r="Q286" s="235">
        <v>0.081000000000000003</v>
      </c>
      <c r="R286" s="235">
        <f>Q286*H286</f>
        <v>0.081000000000000003</v>
      </c>
      <c r="S286" s="235">
        <v>0</v>
      </c>
      <c r="T286" s="23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7" t="s">
        <v>321</v>
      </c>
      <c r="AT286" s="237" t="s">
        <v>445</v>
      </c>
      <c r="AU286" s="237" t="s">
        <v>96</v>
      </c>
      <c r="AY286" s="18" t="s">
        <v>264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8" t="s">
        <v>93</v>
      </c>
      <c r="BK286" s="238">
        <f>ROUND(I286*H286,2)</f>
        <v>0</v>
      </c>
      <c r="BL286" s="18" t="s">
        <v>270</v>
      </c>
      <c r="BM286" s="237" t="s">
        <v>2225</v>
      </c>
    </row>
    <row r="287" s="2" customFormat="1" ht="24.15" customHeight="1">
      <c r="A287" s="40"/>
      <c r="B287" s="41"/>
      <c r="C287" s="283" t="s">
        <v>643</v>
      </c>
      <c r="D287" s="283" t="s">
        <v>445</v>
      </c>
      <c r="E287" s="284" t="s">
        <v>2023</v>
      </c>
      <c r="F287" s="285" t="s">
        <v>2024</v>
      </c>
      <c r="G287" s="286" t="s">
        <v>584</v>
      </c>
      <c r="H287" s="287">
        <v>1</v>
      </c>
      <c r="I287" s="288"/>
      <c r="J287" s="289">
        <f>ROUND(I287*H287,2)</f>
        <v>0</v>
      </c>
      <c r="K287" s="290"/>
      <c r="L287" s="291"/>
      <c r="M287" s="292" t="s">
        <v>1</v>
      </c>
      <c r="N287" s="293" t="s">
        <v>50</v>
      </c>
      <c r="O287" s="93"/>
      <c r="P287" s="235">
        <f>O287*H287</f>
        <v>0</v>
      </c>
      <c r="Q287" s="235">
        <v>0.081000000000000003</v>
      </c>
      <c r="R287" s="235">
        <f>Q287*H287</f>
        <v>0.081000000000000003</v>
      </c>
      <c r="S287" s="235">
        <v>0</v>
      </c>
      <c r="T287" s="23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7" t="s">
        <v>321</v>
      </c>
      <c r="AT287" s="237" t="s">
        <v>445</v>
      </c>
      <c r="AU287" s="237" t="s">
        <v>96</v>
      </c>
      <c r="AY287" s="18" t="s">
        <v>264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8" t="s">
        <v>93</v>
      </c>
      <c r="BK287" s="238">
        <f>ROUND(I287*H287,2)</f>
        <v>0</v>
      </c>
      <c r="BL287" s="18" t="s">
        <v>270</v>
      </c>
      <c r="BM287" s="237" t="s">
        <v>2226</v>
      </c>
    </row>
    <row r="288" s="2" customFormat="1" ht="24.15" customHeight="1">
      <c r="A288" s="40"/>
      <c r="B288" s="41"/>
      <c r="C288" s="225" t="s">
        <v>647</v>
      </c>
      <c r="D288" s="225" t="s">
        <v>266</v>
      </c>
      <c r="E288" s="226" t="s">
        <v>829</v>
      </c>
      <c r="F288" s="227" t="s">
        <v>830</v>
      </c>
      <c r="G288" s="228" t="s">
        <v>584</v>
      </c>
      <c r="H288" s="229">
        <v>2</v>
      </c>
      <c r="I288" s="230"/>
      <c r="J288" s="231">
        <f>ROUND(I288*H288,2)</f>
        <v>0</v>
      </c>
      <c r="K288" s="232"/>
      <c r="L288" s="46"/>
      <c r="M288" s="233" t="s">
        <v>1</v>
      </c>
      <c r="N288" s="234" t="s">
        <v>50</v>
      </c>
      <c r="O288" s="93"/>
      <c r="P288" s="235">
        <f>O288*H288</f>
        <v>0</v>
      </c>
      <c r="Q288" s="235">
        <v>0.42080000000000001</v>
      </c>
      <c r="R288" s="235">
        <f>Q288*H288</f>
        <v>0.84160000000000001</v>
      </c>
      <c r="S288" s="235">
        <v>0</v>
      </c>
      <c r="T288" s="23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7" t="s">
        <v>270</v>
      </c>
      <c r="AT288" s="237" t="s">
        <v>266</v>
      </c>
      <c r="AU288" s="237" t="s">
        <v>96</v>
      </c>
      <c r="AY288" s="18" t="s">
        <v>264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8" t="s">
        <v>93</v>
      </c>
      <c r="BK288" s="238">
        <f>ROUND(I288*H288,2)</f>
        <v>0</v>
      </c>
      <c r="BL288" s="18" t="s">
        <v>270</v>
      </c>
      <c r="BM288" s="237" t="s">
        <v>2227</v>
      </c>
    </row>
    <row r="289" s="2" customFormat="1" ht="24.15" customHeight="1">
      <c r="A289" s="40"/>
      <c r="B289" s="41"/>
      <c r="C289" s="225" t="s">
        <v>651</v>
      </c>
      <c r="D289" s="225" t="s">
        <v>266</v>
      </c>
      <c r="E289" s="226" t="s">
        <v>2027</v>
      </c>
      <c r="F289" s="227" t="s">
        <v>2028</v>
      </c>
      <c r="G289" s="228" t="s">
        <v>348</v>
      </c>
      <c r="H289" s="229">
        <v>6.0890000000000004</v>
      </c>
      <c r="I289" s="230"/>
      <c r="J289" s="231">
        <f>ROUND(I289*H289,2)</f>
        <v>0</v>
      </c>
      <c r="K289" s="232"/>
      <c r="L289" s="46"/>
      <c r="M289" s="233" t="s">
        <v>1</v>
      </c>
      <c r="N289" s="234" t="s">
        <v>50</v>
      </c>
      <c r="O289" s="93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7" t="s">
        <v>270</v>
      </c>
      <c r="AT289" s="237" t="s">
        <v>266</v>
      </c>
      <c r="AU289" s="237" t="s">
        <v>96</v>
      </c>
      <c r="AY289" s="18" t="s">
        <v>264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8" t="s">
        <v>93</v>
      </c>
      <c r="BK289" s="238">
        <f>ROUND(I289*H289,2)</f>
        <v>0</v>
      </c>
      <c r="BL289" s="18" t="s">
        <v>270</v>
      </c>
      <c r="BM289" s="237" t="s">
        <v>2228</v>
      </c>
    </row>
    <row r="290" s="13" customFormat="1">
      <c r="A290" s="13"/>
      <c r="B290" s="239"/>
      <c r="C290" s="240"/>
      <c r="D290" s="241" t="s">
        <v>272</v>
      </c>
      <c r="E290" s="242" t="s">
        <v>1</v>
      </c>
      <c r="F290" s="243" t="s">
        <v>2030</v>
      </c>
      <c r="G290" s="240"/>
      <c r="H290" s="244">
        <v>0.95399999999999996</v>
      </c>
      <c r="I290" s="245"/>
      <c r="J290" s="240"/>
      <c r="K290" s="240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272</v>
      </c>
      <c r="AU290" s="250" t="s">
        <v>96</v>
      </c>
      <c r="AV290" s="13" t="s">
        <v>96</v>
      </c>
      <c r="AW290" s="13" t="s">
        <v>42</v>
      </c>
      <c r="AX290" s="13" t="s">
        <v>85</v>
      </c>
      <c r="AY290" s="250" t="s">
        <v>264</v>
      </c>
    </row>
    <row r="291" s="13" customFormat="1">
      <c r="A291" s="13"/>
      <c r="B291" s="239"/>
      <c r="C291" s="240"/>
      <c r="D291" s="241" t="s">
        <v>272</v>
      </c>
      <c r="E291" s="242" t="s">
        <v>1</v>
      </c>
      <c r="F291" s="243" t="s">
        <v>2229</v>
      </c>
      <c r="G291" s="240"/>
      <c r="H291" s="244">
        <v>5.1349999999999998</v>
      </c>
      <c r="I291" s="245"/>
      <c r="J291" s="240"/>
      <c r="K291" s="240"/>
      <c r="L291" s="246"/>
      <c r="M291" s="247"/>
      <c r="N291" s="248"/>
      <c r="O291" s="248"/>
      <c r="P291" s="248"/>
      <c r="Q291" s="248"/>
      <c r="R291" s="248"/>
      <c r="S291" s="248"/>
      <c r="T291" s="24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0" t="s">
        <v>272</v>
      </c>
      <c r="AU291" s="250" t="s">
        <v>96</v>
      </c>
      <c r="AV291" s="13" t="s">
        <v>96</v>
      </c>
      <c r="AW291" s="13" t="s">
        <v>42</v>
      </c>
      <c r="AX291" s="13" t="s">
        <v>85</v>
      </c>
      <c r="AY291" s="250" t="s">
        <v>264</v>
      </c>
    </row>
    <row r="292" s="15" customFormat="1">
      <c r="A292" s="15"/>
      <c r="B292" s="262"/>
      <c r="C292" s="263"/>
      <c r="D292" s="241" t="s">
        <v>272</v>
      </c>
      <c r="E292" s="264" t="s">
        <v>1</v>
      </c>
      <c r="F292" s="265" t="s">
        <v>344</v>
      </c>
      <c r="G292" s="263"/>
      <c r="H292" s="266">
        <v>6.0890000000000004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2" t="s">
        <v>272</v>
      </c>
      <c r="AU292" s="272" t="s">
        <v>96</v>
      </c>
      <c r="AV292" s="15" t="s">
        <v>270</v>
      </c>
      <c r="AW292" s="15" t="s">
        <v>42</v>
      </c>
      <c r="AX292" s="15" t="s">
        <v>93</v>
      </c>
      <c r="AY292" s="272" t="s">
        <v>264</v>
      </c>
    </row>
    <row r="293" s="2" customFormat="1" ht="16.5" customHeight="1">
      <c r="A293" s="40"/>
      <c r="B293" s="41"/>
      <c r="C293" s="225" t="s">
        <v>656</v>
      </c>
      <c r="D293" s="225" t="s">
        <v>266</v>
      </c>
      <c r="E293" s="226" t="s">
        <v>2032</v>
      </c>
      <c r="F293" s="227" t="s">
        <v>2033</v>
      </c>
      <c r="G293" s="228" t="s">
        <v>269</v>
      </c>
      <c r="H293" s="229">
        <v>20.879999999999999</v>
      </c>
      <c r="I293" s="230"/>
      <c r="J293" s="231">
        <f>ROUND(I293*H293,2)</f>
        <v>0</v>
      </c>
      <c r="K293" s="232"/>
      <c r="L293" s="46"/>
      <c r="M293" s="233" t="s">
        <v>1</v>
      </c>
      <c r="N293" s="234" t="s">
        <v>50</v>
      </c>
      <c r="O293" s="93"/>
      <c r="P293" s="235">
        <f>O293*H293</f>
        <v>0</v>
      </c>
      <c r="Q293" s="235">
        <v>0.0040200000000000001</v>
      </c>
      <c r="R293" s="235">
        <f>Q293*H293</f>
        <v>0.083937600000000001</v>
      </c>
      <c r="S293" s="235">
        <v>0</v>
      </c>
      <c r="T293" s="23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7" t="s">
        <v>270</v>
      </c>
      <c r="AT293" s="237" t="s">
        <v>266</v>
      </c>
      <c r="AU293" s="237" t="s">
        <v>96</v>
      </c>
      <c r="AY293" s="18" t="s">
        <v>264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8" t="s">
        <v>93</v>
      </c>
      <c r="BK293" s="238">
        <f>ROUND(I293*H293,2)</f>
        <v>0</v>
      </c>
      <c r="BL293" s="18" t="s">
        <v>270</v>
      </c>
      <c r="BM293" s="237" t="s">
        <v>2230</v>
      </c>
    </row>
    <row r="294" s="13" customFormat="1">
      <c r="A294" s="13"/>
      <c r="B294" s="239"/>
      <c r="C294" s="240"/>
      <c r="D294" s="241" t="s">
        <v>272</v>
      </c>
      <c r="E294" s="242" t="s">
        <v>1</v>
      </c>
      <c r="F294" s="243" t="s">
        <v>2231</v>
      </c>
      <c r="G294" s="240"/>
      <c r="H294" s="244">
        <v>18.719999999999999</v>
      </c>
      <c r="I294" s="245"/>
      <c r="J294" s="240"/>
      <c r="K294" s="240"/>
      <c r="L294" s="246"/>
      <c r="M294" s="247"/>
      <c r="N294" s="248"/>
      <c r="O294" s="248"/>
      <c r="P294" s="248"/>
      <c r="Q294" s="248"/>
      <c r="R294" s="248"/>
      <c r="S294" s="248"/>
      <c r="T294" s="24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0" t="s">
        <v>272</v>
      </c>
      <c r="AU294" s="250" t="s">
        <v>96</v>
      </c>
      <c r="AV294" s="13" t="s">
        <v>96</v>
      </c>
      <c r="AW294" s="13" t="s">
        <v>42</v>
      </c>
      <c r="AX294" s="13" t="s">
        <v>85</v>
      </c>
      <c r="AY294" s="250" t="s">
        <v>264</v>
      </c>
    </row>
    <row r="295" s="13" customFormat="1">
      <c r="A295" s="13"/>
      <c r="B295" s="239"/>
      <c r="C295" s="240"/>
      <c r="D295" s="241" t="s">
        <v>272</v>
      </c>
      <c r="E295" s="242" t="s">
        <v>1</v>
      </c>
      <c r="F295" s="243" t="s">
        <v>2036</v>
      </c>
      <c r="G295" s="240"/>
      <c r="H295" s="244">
        <v>2.1600000000000001</v>
      </c>
      <c r="I295" s="245"/>
      <c r="J295" s="240"/>
      <c r="K295" s="240"/>
      <c r="L295" s="246"/>
      <c r="M295" s="247"/>
      <c r="N295" s="248"/>
      <c r="O295" s="248"/>
      <c r="P295" s="248"/>
      <c r="Q295" s="248"/>
      <c r="R295" s="248"/>
      <c r="S295" s="248"/>
      <c r="T295" s="24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0" t="s">
        <v>272</v>
      </c>
      <c r="AU295" s="250" t="s">
        <v>96</v>
      </c>
      <c r="AV295" s="13" t="s">
        <v>96</v>
      </c>
      <c r="AW295" s="13" t="s">
        <v>42</v>
      </c>
      <c r="AX295" s="13" t="s">
        <v>85</v>
      </c>
      <c r="AY295" s="250" t="s">
        <v>264</v>
      </c>
    </row>
    <row r="296" s="15" customFormat="1">
      <c r="A296" s="15"/>
      <c r="B296" s="262"/>
      <c r="C296" s="263"/>
      <c r="D296" s="241" t="s">
        <v>272</v>
      </c>
      <c r="E296" s="264" t="s">
        <v>1</v>
      </c>
      <c r="F296" s="265" t="s">
        <v>344</v>
      </c>
      <c r="G296" s="263"/>
      <c r="H296" s="266">
        <v>20.879999999999999</v>
      </c>
      <c r="I296" s="267"/>
      <c r="J296" s="263"/>
      <c r="K296" s="263"/>
      <c r="L296" s="268"/>
      <c r="M296" s="269"/>
      <c r="N296" s="270"/>
      <c r="O296" s="270"/>
      <c r="P296" s="270"/>
      <c r="Q296" s="270"/>
      <c r="R296" s="270"/>
      <c r="S296" s="270"/>
      <c r="T296" s="27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2" t="s">
        <v>272</v>
      </c>
      <c r="AU296" s="272" t="s">
        <v>96</v>
      </c>
      <c r="AV296" s="15" t="s">
        <v>270</v>
      </c>
      <c r="AW296" s="15" t="s">
        <v>42</v>
      </c>
      <c r="AX296" s="15" t="s">
        <v>93</v>
      </c>
      <c r="AY296" s="272" t="s">
        <v>264</v>
      </c>
    </row>
    <row r="297" s="2" customFormat="1" ht="21.75" customHeight="1">
      <c r="A297" s="40"/>
      <c r="B297" s="41"/>
      <c r="C297" s="225" t="s">
        <v>660</v>
      </c>
      <c r="D297" s="225" t="s">
        <v>266</v>
      </c>
      <c r="E297" s="226" t="s">
        <v>857</v>
      </c>
      <c r="F297" s="227" t="s">
        <v>858</v>
      </c>
      <c r="G297" s="228" t="s">
        <v>308</v>
      </c>
      <c r="H297" s="229">
        <v>110.09999999999999</v>
      </c>
      <c r="I297" s="230"/>
      <c r="J297" s="231">
        <f>ROUND(I297*H297,2)</f>
        <v>0</v>
      </c>
      <c r="K297" s="232"/>
      <c r="L297" s="46"/>
      <c r="M297" s="233" t="s">
        <v>1</v>
      </c>
      <c r="N297" s="234" t="s">
        <v>50</v>
      </c>
      <c r="O297" s="93"/>
      <c r="P297" s="235">
        <f>O297*H297</f>
        <v>0</v>
      </c>
      <c r="Q297" s="235">
        <v>9.0000000000000006E-05</v>
      </c>
      <c r="R297" s="235">
        <f>Q297*H297</f>
        <v>0.0099089999999999994</v>
      </c>
      <c r="S297" s="235">
        <v>0</v>
      </c>
      <c r="T297" s="23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7" t="s">
        <v>270</v>
      </c>
      <c r="AT297" s="237" t="s">
        <v>266</v>
      </c>
      <c r="AU297" s="237" t="s">
        <v>96</v>
      </c>
      <c r="AY297" s="18" t="s">
        <v>264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8" t="s">
        <v>93</v>
      </c>
      <c r="BK297" s="238">
        <f>ROUND(I297*H297,2)</f>
        <v>0</v>
      </c>
      <c r="BL297" s="18" t="s">
        <v>270</v>
      </c>
      <c r="BM297" s="237" t="s">
        <v>2232</v>
      </c>
    </row>
    <row r="298" s="13" customFormat="1">
      <c r="A298" s="13"/>
      <c r="B298" s="239"/>
      <c r="C298" s="240"/>
      <c r="D298" s="241" t="s">
        <v>272</v>
      </c>
      <c r="E298" s="242" t="s">
        <v>1</v>
      </c>
      <c r="F298" s="243" t="s">
        <v>2038</v>
      </c>
      <c r="G298" s="240"/>
      <c r="H298" s="244">
        <v>110.09999999999999</v>
      </c>
      <c r="I298" s="245"/>
      <c r="J298" s="240"/>
      <c r="K298" s="240"/>
      <c r="L298" s="246"/>
      <c r="M298" s="247"/>
      <c r="N298" s="248"/>
      <c r="O298" s="248"/>
      <c r="P298" s="248"/>
      <c r="Q298" s="248"/>
      <c r="R298" s="248"/>
      <c r="S298" s="248"/>
      <c r="T298" s="24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0" t="s">
        <v>272</v>
      </c>
      <c r="AU298" s="250" t="s">
        <v>96</v>
      </c>
      <c r="AV298" s="13" t="s">
        <v>96</v>
      </c>
      <c r="AW298" s="13" t="s">
        <v>42</v>
      </c>
      <c r="AX298" s="13" t="s">
        <v>93</v>
      </c>
      <c r="AY298" s="250" t="s">
        <v>264</v>
      </c>
    </row>
    <row r="299" s="12" customFormat="1" ht="22.8" customHeight="1">
      <c r="A299" s="12"/>
      <c r="B299" s="209"/>
      <c r="C299" s="210"/>
      <c r="D299" s="211" t="s">
        <v>84</v>
      </c>
      <c r="E299" s="223" t="s">
        <v>327</v>
      </c>
      <c r="F299" s="223" t="s">
        <v>869</v>
      </c>
      <c r="G299" s="210"/>
      <c r="H299" s="210"/>
      <c r="I299" s="213"/>
      <c r="J299" s="224">
        <f>BK299</f>
        <v>0</v>
      </c>
      <c r="K299" s="210"/>
      <c r="L299" s="215"/>
      <c r="M299" s="216"/>
      <c r="N299" s="217"/>
      <c r="O299" s="217"/>
      <c r="P299" s="218">
        <f>P300+SUM(P301:P303)</f>
        <v>0</v>
      </c>
      <c r="Q299" s="217"/>
      <c r="R299" s="218">
        <f>R300+SUM(R301:R303)</f>
        <v>0</v>
      </c>
      <c r="S299" s="217"/>
      <c r="T299" s="219">
        <f>T300+SUM(T301:T303)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0" t="s">
        <v>93</v>
      </c>
      <c r="AT299" s="221" t="s">
        <v>84</v>
      </c>
      <c r="AU299" s="221" t="s">
        <v>93</v>
      </c>
      <c r="AY299" s="220" t="s">
        <v>264</v>
      </c>
      <c r="BK299" s="222">
        <f>BK300+SUM(BK301:BK303)</f>
        <v>0</v>
      </c>
    </row>
    <row r="300" s="2" customFormat="1" ht="24.15" customHeight="1">
      <c r="A300" s="40"/>
      <c r="B300" s="41"/>
      <c r="C300" s="225" t="s">
        <v>664</v>
      </c>
      <c r="D300" s="225" t="s">
        <v>266</v>
      </c>
      <c r="E300" s="226" t="s">
        <v>1345</v>
      </c>
      <c r="F300" s="227" t="s">
        <v>1346</v>
      </c>
      <c r="G300" s="228" t="s">
        <v>269</v>
      </c>
      <c r="H300" s="229">
        <v>308</v>
      </c>
      <c r="I300" s="230"/>
      <c r="J300" s="231">
        <f>ROUND(I300*H300,2)</f>
        <v>0</v>
      </c>
      <c r="K300" s="232"/>
      <c r="L300" s="46"/>
      <c r="M300" s="233" t="s">
        <v>1</v>
      </c>
      <c r="N300" s="234" t="s">
        <v>50</v>
      </c>
      <c r="O300" s="93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7" t="s">
        <v>270</v>
      </c>
      <c r="AT300" s="237" t="s">
        <v>266</v>
      </c>
      <c r="AU300" s="237" t="s">
        <v>96</v>
      </c>
      <c r="AY300" s="18" t="s">
        <v>264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8" t="s">
        <v>93</v>
      </c>
      <c r="BK300" s="238">
        <f>ROUND(I300*H300,2)</f>
        <v>0</v>
      </c>
      <c r="BL300" s="18" t="s">
        <v>270</v>
      </c>
      <c r="BM300" s="237" t="s">
        <v>2233</v>
      </c>
    </row>
    <row r="301" s="13" customFormat="1">
      <c r="A301" s="13"/>
      <c r="B301" s="239"/>
      <c r="C301" s="240"/>
      <c r="D301" s="241" t="s">
        <v>272</v>
      </c>
      <c r="E301" s="242" t="s">
        <v>1</v>
      </c>
      <c r="F301" s="243" t="s">
        <v>2180</v>
      </c>
      <c r="G301" s="240"/>
      <c r="H301" s="244">
        <v>308</v>
      </c>
      <c r="I301" s="245"/>
      <c r="J301" s="240"/>
      <c r="K301" s="240"/>
      <c r="L301" s="246"/>
      <c r="M301" s="247"/>
      <c r="N301" s="248"/>
      <c r="O301" s="248"/>
      <c r="P301" s="248"/>
      <c r="Q301" s="248"/>
      <c r="R301" s="248"/>
      <c r="S301" s="248"/>
      <c r="T301" s="24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0" t="s">
        <v>272</v>
      </c>
      <c r="AU301" s="250" t="s">
        <v>96</v>
      </c>
      <c r="AV301" s="13" t="s">
        <v>96</v>
      </c>
      <c r="AW301" s="13" t="s">
        <v>42</v>
      </c>
      <c r="AX301" s="13" t="s">
        <v>85</v>
      </c>
      <c r="AY301" s="250" t="s">
        <v>264</v>
      </c>
    </row>
    <row r="302" s="13" customFormat="1">
      <c r="A302" s="13"/>
      <c r="B302" s="239"/>
      <c r="C302" s="240"/>
      <c r="D302" s="241" t="s">
        <v>272</v>
      </c>
      <c r="E302" s="242" t="s">
        <v>1</v>
      </c>
      <c r="F302" s="243" t="s">
        <v>2181</v>
      </c>
      <c r="G302" s="240"/>
      <c r="H302" s="244">
        <v>308</v>
      </c>
      <c r="I302" s="245"/>
      <c r="J302" s="240"/>
      <c r="K302" s="240"/>
      <c r="L302" s="246"/>
      <c r="M302" s="247"/>
      <c r="N302" s="248"/>
      <c r="O302" s="248"/>
      <c r="P302" s="248"/>
      <c r="Q302" s="248"/>
      <c r="R302" s="248"/>
      <c r="S302" s="248"/>
      <c r="T302" s="24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0" t="s">
        <v>272</v>
      </c>
      <c r="AU302" s="250" t="s">
        <v>96</v>
      </c>
      <c r="AV302" s="13" t="s">
        <v>96</v>
      </c>
      <c r="AW302" s="13" t="s">
        <v>42</v>
      </c>
      <c r="AX302" s="13" t="s">
        <v>93</v>
      </c>
      <c r="AY302" s="250" t="s">
        <v>264</v>
      </c>
    </row>
    <row r="303" s="12" customFormat="1" ht="20.88" customHeight="1">
      <c r="A303" s="12"/>
      <c r="B303" s="209"/>
      <c r="C303" s="210"/>
      <c r="D303" s="211" t="s">
        <v>84</v>
      </c>
      <c r="E303" s="223" t="s">
        <v>915</v>
      </c>
      <c r="F303" s="223" t="s">
        <v>2043</v>
      </c>
      <c r="G303" s="210"/>
      <c r="H303" s="210"/>
      <c r="I303" s="213"/>
      <c r="J303" s="224">
        <f>BK303</f>
        <v>0</v>
      </c>
      <c r="K303" s="210"/>
      <c r="L303" s="215"/>
      <c r="M303" s="216"/>
      <c r="N303" s="217"/>
      <c r="O303" s="217"/>
      <c r="P303" s="218">
        <f>SUM(P304:P312)</f>
        <v>0</v>
      </c>
      <c r="Q303" s="217"/>
      <c r="R303" s="218">
        <f>SUM(R304:R312)</f>
        <v>0</v>
      </c>
      <c r="S303" s="217"/>
      <c r="T303" s="219">
        <f>SUM(T304:T312)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0" t="s">
        <v>93</v>
      </c>
      <c r="AT303" s="221" t="s">
        <v>84</v>
      </c>
      <c r="AU303" s="221" t="s">
        <v>96</v>
      </c>
      <c r="AY303" s="220" t="s">
        <v>264</v>
      </c>
      <c r="BK303" s="222">
        <f>SUM(BK304:BK312)</f>
        <v>0</v>
      </c>
    </row>
    <row r="304" s="2" customFormat="1" ht="21.75" customHeight="1">
      <c r="A304" s="40"/>
      <c r="B304" s="41"/>
      <c r="C304" s="225" t="s">
        <v>668</v>
      </c>
      <c r="D304" s="225" t="s">
        <v>266</v>
      </c>
      <c r="E304" s="226" t="s">
        <v>918</v>
      </c>
      <c r="F304" s="227" t="s">
        <v>919</v>
      </c>
      <c r="G304" s="228" t="s">
        <v>2044</v>
      </c>
      <c r="H304" s="229">
        <v>1</v>
      </c>
      <c r="I304" s="230"/>
      <c r="J304" s="231">
        <f>ROUND(I304*H304,2)</f>
        <v>0</v>
      </c>
      <c r="K304" s="232"/>
      <c r="L304" s="46"/>
      <c r="M304" s="233" t="s">
        <v>1</v>
      </c>
      <c r="N304" s="234" t="s">
        <v>50</v>
      </c>
      <c r="O304" s="93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7" t="s">
        <v>270</v>
      </c>
      <c r="AT304" s="237" t="s">
        <v>266</v>
      </c>
      <c r="AU304" s="237" t="s">
        <v>282</v>
      </c>
      <c r="AY304" s="18" t="s">
        <v>264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8" t="s">
        <v>93</v>
      </c>
      <c r="BK304" s="238">
        <f>ROUND(I304*H304,2)</f>
        <v>0</v>
      </c>
      <c r="BL304" s="18" t="s">
        <v>270</v>
      </c>
      <c r="BM304" s="237" t="s">
        <v>2234</v>
      </c>
    </row>
    <row r="305" s="2" customFormat="1" ht="24.15" customHeight="1">
      <c r="A305" s="40"/>
      <c r="B305" s="41"/>
      <c r="C305" s="225" t="s">
        <v>672</v>
      </c>
      <c r="D305" s="225" t="s">
        <v>266</v>
      </c>
      <c r="E305" s="226" t="s">
        <v>922</v>
      </c>
      <c r="F305" s="227" t="s">
        <v>923</v>
      </c>
      <c r="G305" s="228" t="s">
        <v>2044</v>
      </c>
      <c r="H305" s="229">
        <v>1</v>
      </c>
      <c r="I305" s="230"/>
      <c r="J305" s="231">
        <f>ROUND(I305*H305,2)</f>
        <v>0</v>
      </c>
      <c r="K305" s="232"/>
      <c r="L305" s="46"/>
      <c r="M305" s="233" t="s">
        <v>1</v>
      </c>
      <c r="N305" s="234" t="s">
        <v>50</v>
      </c>
      <c r="O305" s="93"/>
      <c r="P305" s="235">
        <f>O305*H305</f>
        <v>0</v>
      </c>
      <c r="Q305" s="235">
        <v>0</v>
      </c>
      <c r="R305" s="235">
        <f>Q305*H305</f>
        <v>0</v>
      </c>
      <c r="S305" s="235">
        <v>0</v>
      </c>
      <c r="T305" s="23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7" t="s">
        <v>270</v>
      </c>
      <c r="AT305" s="237" t="s">
        <v>266</v>
      </c>
      <c r="AU305" s="237" t="s">
        <v>282</v>
      </c>
      <c r="AY305" s="18" t="s">
        <v>264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8" t="s">
        <v>93</v>
      </c>
      <c r="BK305" s="238">
        <f>ROUND(I305*H305,2)</f>
        <v>0</v>
      </c>
      <c r="BL305" s="18" t="s">
        <v>270</v>
      </c>
      <c r="BM305" s="237" t="s">
        <v>2235</v>
      </c>
    </row>
    <row r="306" s="2" customFormat="1" ht="24.15" customHeight="1">
      <c r="A306" s="40"/>
      <c r="B306" s="41"/>
      <c r="C306" s="225" t="s">
        <v>676</v>
      </c>
      <c r="D306" s="225" t="s">
        <v>266</v>
      </c>
      <c r="E306" s="226" t="s">
        <v>926</v>
      </c>
      <c r="F306" s="227" t="s">
        <v>927</v>
      </c>
      <c r="G306" s="228" t="s">
        <v>2044</v>
      </c>
      <c r="H306" s="229">
        <v>1</v>
      </c>
      <c r="I306" s="230"/>
      <c r="J306" s="231">
        <f>ROUND(I306*H306,2)</f>
        <v>0</v>
      </c>
      <c r="K306" s="232"/>
      <c r="L306" s="46"/>
      <c r="M306" s="233" t="s">
        <v>1</v>
      </c>
      <c r="N306" s="234" t="s">
        <v>50</v>
      </c>
      <c r="O306" s="93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7" t="s">
        <v>270</v>
      </c>
      <c r="AT306" s="237" t="s">
        <v>266</v>
      </c>
      <c r="AU306" s="237" t="s">
        <v>282</v>
      </c>
      <c r="AY306" s="18" t="s">
        <v>264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8" t="s">
        <v>93</v>
      </c>
      <c r="BK306" s="238">
        <f>ROUND(I306*H306,2)</f>
        <v>0</v>
      </c>
      <c r="BL306" s="18" t="s">
        <v>270</v>
      </c>
      <c r="BM306" s="237" t="s">
        <v>2236</v>
      </c>
    </row>
    <row r="307" s="2" customFormat="1" ht="24.15" customHeight="1">
      <c r="A307" s="40"/>
      <c r="B307" s="41"/>
      <c r="C307" s="225" t="s">
        <v>680</v>
      </c>
      <c r="D307" s="225" t="s">
        <v>266</v>
      </c>
      <c r="E307" s="226" t="s">
        <v>930</v>
      </c>
      <c r="F307" s="227" t="s">
        <v>931</v>
      </c>
      <c r="G307" s="228" t="s">
        <v>2044</v>
      </c>
      <c r="H307" s="229">
        <v>1</v>
      </c>
      <c r="I307" s="230"/>
      <c r="J307" s="231">
        <f>ROUND(I307*H307,2)</f>
        <v>0</v>
      </c>
      <c r="K307" s="232"/>
      <c r="L307" s="46"/>
      <c r="M307" s="233" t="s">
        <v>1</v>
      </c>
      <c r="N307" s="234" t="s">
        <v>50</v>
      </c>
      <c r="O307" s="93"/>
      <c r="P307" s="235">
        <f>O307*H307</f>
        <v>0</v>
      </c>
      <c r="Q307" s="235">
        <v>0</v>
      </c>
      <c r="R307" s="235">
        <f>Q307*H307</f>
        <v>0</v>
      </c>
      <c r="S307" s="235">
        <v>0</v>
      </c>
      <c r="T307" s="23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7" t="s">
        <v>270</v>
      </c>
      <c r="AT307" s="237" t="s">
        <v>266</v>
      </c>
      <c r="AU307" s="237" t="s">
        <v>282</v>
      </c>
      <c r="AY307" s="18" t="s">
        <v>264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8" t="s">
        <v>93</v>
      </c>
      <c r="BK307" s="238">
        <f>ROUND(I307*H307,2)</f>
        <v>0</v>
      </c>
      <c r="BL307" s="18" t="s">
        <v>270</v>
      </c>
      <c r="BM307" s="237" t="s">
        <v>2237</v>
      </c>
    </row>
    <row r="308" s="2" customFormat="1" ht="24.15" customHeight="1">
      <c r="A308" s="40"/>
      <c r="B308" s="41"/>
      <c r="C308" s="225" t="s">
        <v>684</v>
      </c>
      <c r="D308" s="225" t="s">
        <v>266</v>
      </c>
      <c r="E308" s="226" t="s">
        <v>1195</v>
      </c>
      <c r="F308" s="227" t="s">
        <v>2049</v>
      </c>
      <c r="G308" s="228" t="s">
        <v>2044</v>
      </c>
      <c r="H308" s="229">
        <v>1</v>
      </c>
      <c r="I308" s="230"/>
      <c r="J308" s="231">
        <f>ROUND(I308*H308,2)</f>
        <v>0</v>
      </c>
      <c r="K308" s="232"/>
      <c r="L308" s="46"/>
      <c r="M308" s="233" t="s">
        <v>1</v>
      </c>
      <c r="N308" s="234" t="s">
        <v>50</v>
      </c>
      <c r="O308" s="93"/>
      <c r="P308" s="235">
        <f>O308*H308</f>
        <v>0</v>
      </c>
      <c r="Q308" s="235">
        <v>0</v>
      </c>
      <c r="R308" s="235">
        <f>Q308*H308</f>
        <v>0</v>
      </c>
      <c r="S308" s="235">
        <v>0</v>
      </c>
      <c r="T308" s="23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7" t="s">
        <v>270</v>
      </c>
      <c r="AT308" s="237" t="s">
        <v>266</v>
      </c>
      <c r="AU308" s="237" t="s">
        <v>282</v>
      </c>
      <c r="AY308" s="18" t="s">
        <v>264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8" t="s">
        <v>93</v>
      </c>
      <c r="BK308" s="238">
        <f>ROUND(I308*H308,2)</f>
        <v>0</v>
      </c>
      <c r="BL308" s="18" t="s">
        <v>270</v>
      </c>
      <c r="BM308" s="237" t="s">
        <v>2238</v>
      </c>
    </row>
    <row r="309" s="2" customFormat="1" ht="16.5" customHeight="1">
      <c r="A309" s="40"/>
      <c r="B309" s="41"/>
      <c r="C309" s="225" t="s">
        <v>688</v>
      </c>
      <c r="D309" s="225" t="s">
        <v>266</v>
      </c>
      <c r="E309" s="226" t="s">
        <v>1199</v>
      </c>
      <c r="F309" s="227" t="s">
        <v>2051</v>
      </c>
      <c r="G309" s="228" t="s">
        <v>2044</v>
      </c>
      <c r="H309" s="229">
        <v>1</v>
      </c>
      <c r="I309" s="230"/>
      <c r="J309" s="231">
        <f>ROUND(I309*H309,2)</f>
        <v>0</v>
      </c>
      <c r="K309" s="232"/>
      <c r="L309" s="46"/>
      <c r="M309" s="233" t="s">
        <v>1</v>
      </c>
      <c r="N309" s="234" t="s">
        <v>50</v>
      </c>
      <c r="O309" s="93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7" t="s">
        <v>270</v>
      </c>
      <c r="AT309" s="237" t="s">
        <v>266</v>
      </c>
      <c r="AU309" s="237" t="s">
        <v>282</v>
      </c>
      <c r="AY309" s="18" t="s">
        <v>264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8" t="s">
        <v>93</v>
      </c>
      <c r="BK309" s="238">
        <f>ROUND(I309*H309,2)</f>
        <v>0</v>
      </c>
      <c r="BL309" s="18" t="s">
        <v>270</v>
      </c>
      <c r="BM309" s="237" t="s">
        <v>2239</v>
      </c>
    </row>
    <row r="310" s="2" customFormat="1" ht="24.15" customHeight="1">
      <c r="A310" s="40"/>
      <c r="B310" s="41"/>
      <c r="C310" s="225" t="s">
        <v>692</v>
      </c>
      <c r="D310" s="225" t="s">
        <v>266</v>
      </c>
      <c r="E310" s="226" t="s">
        <v>934</v>
      </c>
      <c r="F310" s="227" t="s">
        <v>939</v>
      </c>
      <c r="G310" s="228" t="s">
        <v>2044</v>
      </c>
      <c r="H310" s="229">
        <v>4.109</v>
      </c>
      <c r="I310" s="230"/>
      <c r="J310" s="231">
        <f>ROUND(I310*H310,2)</f>
        <v>0</v>
      </c>
      <c r="K310" s="232"/>
      <c r="L310" s="46"/>
      <c r="M310" s="233" t="s">
        <v>1</v>
      </c>
      <c r="N310" s="234" t="s">
        <v>50</v>
      </c>
      <c r="O310" s="93"/>
      <c r="P310" s="235">
        <f>O310*H310</f>
        <v>0</v>
      </c>
      <c r="Q310" s="235">
        <v>0</v>
      </c>
      <c r="R310" s="235">
        <f>Q310*H310</f>
        <v>0</v>
      </c>
      <c r="S310" s="235">
        <v>0</v>
      </c>
      <c r="T310" s="23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7" t="s">
        <v>270</v>
      </c>
      <c r="AT310" s="237" t="s">
        <v>266</v>
      </c>
      <c r="AU310" s="237" t="s">
        <v>282</v>
      </c>
      <c r="AY310" s="18" t="s">
        <v>264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8" t="s">
        <v>93</v>
      </c>
      <c r="BK310" s="238">
        <f>ROUND(I310*H310,2)</f>
        <v>0</v>
      </c>
      <c r="BL310" s="18" t="s">
        <v>270</v>
      </c>
      <c r="BM310" s="237" t="s">
        <v>2240</v>
      </c>
    </row>
    <row r="311" s="13" customFormat="1">
      <c r="A311" s="13"/>
      <c r="B311" s="239"/>
      <c r="C311" s="240"/>
      <c r="D311" s="241" t="s">
        <v>272</v>
      </c>
      <c r="E311" s="242" t="s">
        <v>1</v>
      </c>
      <c r="F311" s="243" t="s">
        <v>2241</v>
      </c>
      <c r="G311" s="240"/>
      <c r="H311" s="244">
        <v>4.109</v>
      </c>
      <c r="I311" s="245"/>
      <c r="J311" s="240"/>
      <c r="K311" s="240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272</v>
      </c>
      <c r="AU311" s="250" t="s">
        <v>282</v>
      </c>
      <c r="AV311" s="13" t="s">
        <v>96</v>
      </c>
      <c r="AW311" s="13" t="s">
        <v>42</v>
      </c>
      <c r="AX311" s="13" t="s">
        <v>93</v>
      </c>
      <c r="AY311" s="250" t="s">
        <v>264</v>
      </c>
    </row>
    <row r="312" s="2" customFormat="1" ht="24.15" customHeight="1">
      <c r="A312" s="40"/>
      <c r="B312" s="41"/>
      <c r="C312" s="225" t="s">
        <v>696</v>
      </c>
      <c r="D312" s="225" t="s">
        <v>266</v>
      </c>
      <c r="E312" s="226" t="s">
        <v>938</v>
      </c>
      <c r="F312" s="227" t="s">
        <v>2055</v>
      </c>
      <c r="G312" s="228" t="s">
        <v>2044</v>
      </c>
      <c r="H312" s="229">
        <v>1</v>
      </c>
      <c r="I312" s="230"/>
      <c r="J312" s="231">
        <f>ROUND(I312*H312,2)</f>
        <v>0</v>
      </c>
      <c r="K312" s="232"/>
      <c r="L312" s="46"/>
      <c r="M312" s="233" t="s">
        <v>1</v>
      </c>
      <c r="N312" s="234" t="s">
        <v>50</v>
      </c>
      <c r="O312" s="93"/>
      <c r="P312" s="235">
        <f>O312*H312</f>
        <v>0</v>
      </c>
      <c r="Q312" s="235">
        <v>0</v>
      </c>
      <c r="R312" s="235">
        <f>Q312*H312</f>
        <v>0</v>
      </c>
      <c r="S312" s="235">
        <v>0</v>
      </c>
      <c r="T312" s="23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7" t="s">
        <v>270</v>
      </c>
      <c r="AT312" s="237" t="s">
        <v>266</v>
      </c>
      <c r="AU312" s="237" t="s">
        <v>282</v>
      </c>
      <c r="AY312" s="18" t="s">
        <v>264</v>
      </c>
      <c r="BE312" s="238">
        <f>IF(N312="základní",J312,0)</f>
        <v>0</v>
      </c>
      <c r="BF312" s="238">
        <f>IF(N312="snížená",J312,0)</f>
        <v>0</v>
      </c>
      <c r="BG312" s="238">
        <f>IF(N312="zákl. přenesená",J312,0)</f>
        <v>0</v>
      </c>
      <c r="BH312" s="238">
        <f>IF(N312="sníž. přenesená",J312,0)</f>
        <v>0</v>
      </c>
      <c r="BI312" s="238">
        <f>IF(N312="nulová",J312,0)</f>
        <v>0</v>
      </c>
      <c r="BJ312" s="18" t="s">
        <v>93</v>
      </c>
      <c r="BK312" s="238">
        <f>ROUND(I312*H312,2)</f>
        <v>0</v>
      </c>
      <c r="BL312" s="18" t="s">
        <v>270</v>
      </c>
      <c r="BM312" s="237" t="s">
        <v>2242</v>
      </c>
    </row>
    <row r="313" s="12" customFormat="1" ht="22.8" customHeight="1">
      <c r="A313" s="12"/>
      <c r="B313" s="209"/>
      <c r="C313" s="210"/>
      <c r="D313" s="211" t="s">
        <v>84</v>
      </c>
      <c r="E313" s="223" t="s">
        <v>951</v>
      </c>
      <c r="F313" s="223" t="s">
        <v>952</v>
      </c>
      <c r="G313" s="210"/>
      <c r="H313" s="210"/>
      <c r="I313" s="213"/>
      <c r="J313" s="224">
        <f>BK313</f>
        <v>0</v>
      </c>
      <c r="K313" s="210"/>
      <c r="L313" s="215"/>
      <c r="M313" s="216"/>
      <c r="N313" s="217"/>
      <c r="O313" s="217"/>
      <c r="P313" s="218">
        <f>SUM(P314:P324)</f>
        <v>0</v>
      </c>
      <c r="Q313" s="217"/>
      <c r="R313" s="218">
        <f>SUM(R314:R324)</f>
        <v>0</v>
      </c>
      <c r="S313" s="217"/>
      <c r="T313" s="219">
        <f>SUM(T314:T324)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0" t="s">
        <v>93</v>
      </c>
      <c r="AT313" s="221" t="s">
        <v>84</v>
      </c>
      <c r="AU313" s="221" t="s">
        <v>93</v>
      </c>
      <c r="AY313" s="220" t="s">
        <v>264</v>
      </c>
      <c r="BK313" s="222">
        <f>SUM(BK314:BK324)</f>
        <v>0</v>
      </c>
    </row>
    <row r="314" s="2" customFormat="1" ht="21.75" customHeight="1">
      <c r="A314" s="40"/>
      <c r="B314" s="41"/>
      <c r="C314" s="225" t="s">
        <v>700</v>
      </c>
      <c r="D314" s="225" t="s">
        <v>266</v>
      </c>
      <c r="E314" s="226" t="s">
        <v>954</v>
      </c>
      <c r="F314" s="227" t="s">
        <v>955</v>
      </c>
      <c r="G314" s="228" t="s">
        <v>426</v>
      </c>
      <c r="H314" s="229">
        <v>486.209</v>
      </c>
      <c r="I314" s="230"/>
      <c r="J314" s="231">
        <f>ROUND(I314*H314,2)</f>
        <v>0</v>
      </c>
      <c r="K314" s="232"/>
      <c r="L314" s="46"/>
      <c r="M314" s="233" t="s">
        <v>1</v>
      </c>
      <c r="N314" s="234" t="s">
        <v>50</v>
      </c>
      <c r="O314" s="93"/>
      <c r="P314" s="235">
        <f>O314*H314</f>
        <v>0</v>
      </c>
      <c r="Q314" s="235">
        <v>0</v>
      </c>
      <c r="R314" s="235">
        <f>Q314*H314</f>
        <v>0</v>
      </c>
      <c r="S314" s="235">
        <v>0</v>
      </c>
      <c r="T314" s="23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7" t="s">
        <v>270</v>
      </c>
      <c r="AT314" s="237" t="s">
        <v>266</v>
      </c>
      <c r="AU314" s="237" t="s">
        <v>96</v>
      </c>
      <c r="AY314" s="18" t="s">
        <v>264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8" t="s">
        <v>93</v>
      </c>
      <c r="BK314" s="238">
        <f>ROUND(I314*H314,2)</f>
        <v>0</v>
      </c>
      <c r="BL314" s="18" t="s">
        <v>270</v>
      </c>
      <c r="BM314" s="237" t="s">
        <v>2243</v>
      </c>
    </row>
    <row r="315" s="13" customFormat="1">
      <c r="A315" s="13"/>
      <c r="B315" s="239"/>
      <c r="C315" s="240"/>
      <c r="D315" s="241" t="s">
        <v>272</v>
      </c>
      <c r="E315" s="242" t="s">
        <v>208</v>
      </c>
      <c r="F315" s="243" t="s">
        <v>1359</v>
      </c>
      <c r="G315" s="240"/>
      <c r="H315" s="244">
        <v>122.76900000000001</v>
      </c>
      <c r="I315" s="245"/>
      <c r="J315" s="240"/>
      <c r="K315" s="240"/>
      <c r="L315" s="246"/>
      <c r="M315" s="247"/>
      <c r="N315" s="248"/>
      <c r="O315" s="248"/>
      <c r="P315" s="248"/>
      <c r="Q315" s="248"/>
      <c r="R315" s="248"/>
      <c r="S315" s="248"/>
      <c r="T315" s="24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0" t="s">
        <v>272</v>
      </c>
      <c r="AU315" s="250" t="s">
        <v>96</v>
      </c>
      <c r="AV315" s="13" t="s">
        <v>96</v>
      </c>
      <c r="AW315" s="13" t="s">
        <v>42</v>
      </c>
      <c r="AX315" s="13" t="s">
        <v>85</v>
      </c>
      <c r="AY315" s="250" t="s">
        <v>264</v>
      </c>
    </row>
    <row r="316" s="13" customFormat="1">
      <c r="A316" s="13"/>
      <c r="B316" s="239"/>
      <c r="C316" s="240"/>
      <c r="D316" s="241" t="s">
        <v>272</v>
      </c>
      <c r="E316" s="242" t="s">
        <v>1</v>
      </c>
      <c r="F316" s="243" t="s">
        <v>1360</v>
      </c>
      <c r="G316" s="240"/>
      <c r="H316" s="244">
        <v>363.44</v>
      </c>
      <c r="I316" s="245"/>
      <c r="J316" s="240"/>
      <c r="K316" s="240"/>
      <c r="L316" s="246"/>
      <c r="M316" s="247"/>
      <c r="N316" s="248"/>
      <c r="O316" s="248"/>
      <c r="P316" s="248"/>
      <c r="Q316" s="248"/>
      <c r="R316" s="248"/>
      <c r="S316" s="248"/>
      <c r="T316" s="24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0" t="s">
        <v>272</v>
      </c>
      <c r="AU316" s="250" t="s">
        <v>96</v>
      </c>
      <c r="AV316" s="13" t="s">
        <v>96</v>
      </c>
      <c r="AW316" s="13" t="s">
        <v>42</v>
      </c>
      <c r="AX316" s="13" t="s">
        <v>85</v>
      </c>
      <c r="AY316" s="250" t="s">
        <v>264</v>
      </c>
    </row>
    <row r="317" s="14" customFormat="1">
      <c r="A317" s="14"/>
      <c r="B317" s="251"/>
      <c r="C317" s="252"/>
      <c r="D317" s="241" t="s">
        <v>272</v>
      </c>
      <c r="E317" s="253" t="s">
        <v>1</v>
      </c>
      <c r="F317" s="254" t="s">
        <v>281</v>
      </c>
      <c r="G317" s="252"/>
      <c r="H317" s="255">
        <v>486.209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1" t="s">
        <v>272</v>
      </c>
      <c r="AU317" s="261" t="s">
        <v>96</v>
      </c>
      <c r="AV317" s="14" t="s">
        <v>282</v>
      </c>
      <c r="AW317" s="14" t="s">
        <v>42</v>
      </c>
      <c r="AX317" s="14" t="s">
        <v>93</v>
      </c>
      <c r="AY317" s="261" t="s">
        <v>264</v>
      </c>
    </row>
    <row r="318" s="2" customFormat="1" ht="24.15" customHeight="1">
      <c r="A318" s="40"/>
      <c r="B318" s="41"/>
      <c r="C318" s="225" t="s">
        <v>704</v>
      </c>
      <c r="D318" s="225" t="s">
        <v>266</v>
      </c>
      <c r="E318" s="226" t="s">
        <v>959</v>
      </c>
      <c r="F318" s="227" t="s">
        <v>960</v>
      </c>
      <c r="G318" s="228" t="s">
        <v>426</v>
      </c>
      <c r="H318" s="229">
        <v>1595.9970000000001</v>
      </c>
      <c r="I318" s="230"/>
      <c r="J318" s="231">
        <f>ROUND(I318*H318,2)</f>
        <v>0</v>
      </c>
      <c r="K318" s="232"/>
      <c r="L318" s="46"/>
      <c r="M318" s="233" t="s">
        <v>1</v>
      </c>
      <c r="N318" s="234" t="s">
        <v>50</v>
      </c>
      <c r="O318" s="93"/>
      <c r="P318" s="235">
        <f>O318*H318</f>
        <v>0</v>
      </c>
      <c r="Q318" s="235">
        <v>0</v>
      </c>
      <c r="R318" s="235">
        <f>Q318*H318</f>
        <v>0</v>
      </c>
      <c r="S318" s="235">
        <v>0</v>
      </c>
      <c r="T318" s="23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7" t="s">
        <v>270</v>
      </c>
      <c r="AT318" s="237" t="s">
        <v>266</v>
      </c>
      <c r="AU318" s="237" t="s">
        <v>96</v>
      </c>
      <c r="AY318" s="18" t="s">
        <v>264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8" t="s">
        <v>93</v>
      </c>
      <c r="BK318" s="238">
        <f>ROUND(I318*H318,2)</f>
        <v>0</v>
      </c>
      <c r="BL318" s="18" t="s">
        <v>270</v>
      </c>
      <c r="BM318" s="237" t="s">
        <v>2244</v>
      </c>
    </row>
    <row r="319" s="16" customFormat="1">
      <c r="A319" s="16"/>
      <c r="B319" s="273"/>
      <c r="C319" s="274"/>
      <c r="D319" s="241" t="s">
        <v>272</v>
      </c>
      <c r="E319" s="275" t="s">
        <v>1</v>
      </c>
      <c r="F319" s="276" t="s">
        <v>391</v>
      </c>
      <c r="G319" s="274"/>
      <c r="H319" s="275" t="s">
        <v>1</v>
      </c>
      <c r="I319" s="277"/>
      <c r="J319" s="274"/>
      <c r="K319" s="274"/>
      <c r="L319" s="278"/>
      <c r="M319" s="279"/>
      <c r="N319" s="280"/>
      <c r="O319" s="280"/>
      <c r="P319" s="280"/>
      <c r="Q319" s="280"/>
      <c r="R319" s="280"/>
      <c r="S319" s="280"/>
      <c r="T319" s="281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82" t="s">
        <v>272</v>
      </c>
      <c r="AU319" s="282" t="s">
        <v>96</v>
      </c>
      <c r="AV319" s="16" t="s">
        <v>93</v>
      </c>
      <c r="AW319" s="16" t="s">
        <v>42</v>
      </c>
      <c r="AX319" s="16" t="s">
        <v>85</v>
      </c>
      <c r="AY319" s="282" t="s">
        <v>264</v>
      </c>
    </row>
    <row r="320" s="13" customFormat="1">
      <c r="A320" s="13"/>
      <c r="B320" s="239"/>
      <c r="C320" s="240"/>
      <c r="D320" s="241" t="s">
        <v>272</v>
      </c>
      <c r="E320" s="242" t="s">
        <v>1</v>
      </c>
      <c r="F320" s="243" t="s">
        <v>1362</v>
      </c>
      <c r="G320" s="240"/>
      <c r="H320" s="244">
        <v>1595.9970000000001</v>
      </c>
      <c r="I320" s="245"/>
      <c r="J320" s="240"/>
      <c r="K320" s="240"/>
      <c r="L320" s="246"/>
      <c r="M320" s="247"/>
      <c r="N320" s="248"/>
      <c r="O320" s="248"/>
      <c r="P320" s="248"/>
      <c r="Q320" s="248"/>
      <c r="R320" s="248"/>
      <c r="S320" s="248"/>
      <c r="T320" s="24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0" t="s">
        <v>272</v>
      </c>
      <c r="AU320" s="250" t="s">
        <v>96</v>
      </c>
      <c r="AV320" s="13" t="s">
        <v>96</v>
      </c>
      <c r="AW320" s="13" t="s">
        <v>42</v>
      </c>
      <c r="AX320" s="13" t="s">
        <v>93</v>
      </c>
      <c r="AY320" s="250" t="s">
        <v>264</v>
      </c>
    </row>
    <row r="321" s="2" customFormat="1" ht="24.15" customHeight="1">
      <c r="A321" s="40"/>
      <c r="B321" s="41"/>
      <c r="C321" s="225" t="s">
        <v>708</v>
      </c>
      <c r="D321" s="225" t="s">
        <v>266</v>
      </c>
      <c r="E321" s="226" t="s">
        <v>1210</v>
      </c>
      <c r="F321" s="227" t="s">
        <v>1211</v>
      </c>
      <c r="G321" s="228" t="s">
        <v>426</v>
      </c>
      <c r="H321" s="229">
        <v>181.72</v>
      </c>
      <c r="I321" s="230"/>
      <c r="J321" s="231">
        <f>ROUND(I321*H321,2)</f>
        <v>0</v>
      </c>
      <c r="K321" s="232"/>
      <c r="L321" s="46"/>
      <c r="M321" s="233" t="s">
        <v>1</v>
      </c>
      <c r="N321" s="234" t="s">
        <v>50</v>
      </c>
      <c r="O321" s="93"/>
      <c r="P321" s="235">
        <f>O321*H321</f>
        <v>0</v>
      </c>
      <c r="Q321" s="235">
        <v>0</v>
      </c>
      <c r="R321" s="235">
        <f>Q321*H321</f>
        <v>0</v>
      </c>
      <c r="S321" s="235">
        <v>0</v>
      </c>
      <c r="T321" s="23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7" t="s">
        <v>270</v>
      </c>
      <c r="AT321" s="237" t="s">
        <v>266</v>
      </c>
      <c r="AU321" s="237" t="s">
        <v>96</v>
      </c>
      <c r="AY321" s="18" t="s">
        <v>264</v>
      </c>
      <c r="BE321" s="238">
        <f>IF(N321="základní",J321,0)</f>
        <v>0</v>
      </c>
      <c r="BF321" s="238">
        <f>IF(N321="snížená",J321,0)</f>
        <v>0</v>
      </c>
      <c r="BG321" s="238">
        <f>IF(N321="zákl. přenesená",J321,0)</f>
        <v>0</v>
      </c>
      <c r="BH321" s="238">
        <f>IF(N321="sníž. přenesená",J321,0)</f>
        <v>0</v>
      </c>
      <c r="BI321" s="238">
        <f>IF(N321="nulová",J321,0)</f>
        <v>0</v>
      </c>
      <c r="BJ321" s="18" t="s">
        <v>93</v>
      </c>
      <c r="BK321" s="238">
        <f>ROUND(I321*H321,2)</f>
        <v>0</v>
      </c>
      <c r="BL321" s="18" t="s">
        <v>270</v>
      </c>
      <c r="BM321" s="237" t="s">
        <v>2245</v>
      </c>
    </row>
    <row r="322" s="13" customFormat="1">
      <c r="A322" s="13"/>
      <c r="B322" s="239"/>
      <c r="C322" s="240"/>
      <c r="D322" s="241" t="s">
        <v>272</v>
      </c>
      <c r="E322" s="242" t="s">
        <v>1230</v>
      </c>
      <c r="F322" s="243" t="s">
        <v>1364</v>
      </c>
      <c r="G322" s="240"/>
      <c r="H322" s="244">
        <v>181.72</v>
      </c>
      <c r="I322" s="245"/>
      <c r="J322" s="240"/>
      <c r="K322" s="240"/>
      <c r="L322" s="246"/>
      <c r="M322" s="247"/>
      <c r="N322" s="248"/>
      <c r="O322" s="248"/>
      <c r="P322" s="248"/>
      <c r="Q322" s="248"/>
      <c r="R322" s="248"/>
      <c r="S322" s="248"/>
      <c r="T322" s="24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0" t="s">
        <v>272</v>
      </c>
      <c r="AU322" s="250" t="s">
        <v>96</v>
      </c>
      <c r="AV322" s="13" t="s">
        <v>96</v>
      </c>
      <c r="AW322" s="13" t="s">
        <v>42</v>
      </c>
      <c r="AX322" s="13" t="s">
        <v>93</v>
      </c>
      <c r="AY322" s="250" t="s">
        <v>264</v>
      </c>
    </row>
    <row r="323" s="2" customFormat="1" ht="24.15" customHeight="1">
      <c r="A323" s="40"/>
      <c r="B323" s="41"/>
      <c r="C323" s="225" t="s">
        <v>712</v>
      </c>
      <c r="D323" s="225" t="s">
        <v>266</v>
      </c>
      <c r="E323" s="226" t="s">
        <v>969</v>
      </c>
      <c r="F323" s="227" t="s">
        <v>425</v>
      </c>
      <c r="G323" s="228" t="s">
        <v>426</v>
      </c>
      <c r="H323" s="229">
        <v>122.76900000000001</v>
      </c>
      <c r="I323" s="230"/>
      <c r="J323" s="231">
        <f>ROUND(I323*H323,2)</f>
        <v>0</v>
      </c>
      <c r="K323" s="232"/>
      <c r="L323" s="46"/>
      <c r="M323" s="233" t="s">
        <v>1</v>
      </c>
      <c r="N323" s="234" t="s">
        <v>50</v>
      </c>
      <c r="O323" s="93"/>
      <c r="P323" s="235">
        <f>O323*H323</f>
        <v>0</v>
      </c>
      <c r="Q323" s="235">
        <v>0</v>
      </c>
      <c r="R323" s="235">
        <f>Q323*H323</f>
        <v>0</v>
      </c>
      <c r="S323" s="235">
        <v>0</v>
      </c>
      <c r="T323" s="23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7" t="s">
        <v>270</v>
      </c>
      <c r="AT323" s="237" t="s">
        <v>266</v>
      </c>
      <c r="AU323" s="237" t="s">
        <v>96</v>
      </c>
      <c r="AY323" s="18" t="s">
        <v>264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8" t="s">
        <v>93</v>
      </c>
      <c r="BK323" s="238">
        <f>ROUND(I323*H323,2)</f>
        <v>0</v>
      </c>
      <c r="BL323" s="18" t="s">
        <v>270</v>
      </c>
      <c r="BM323" s="237" t="s">
        <v>2246</v>
      </c>
    </row>
    <row r="324" s="13" customFormat="1">
      <c r="A324" s="13"/>
      <c r="B324" s="239"/>
      <c r="C324" s="240"/>
      <c r="D324" s="241" t="s">
        <v>272</v>
      </c>
      <c r="E324" s="242" t="s">
        <v>204</v>
      </c>
      <c r="F324" s="243" t="s">
        <v>1366</v>
      </c>
      <c r="G324" s="240"/>
      <c r="H324" s="244">
        <v>122.76900000000001</v>
      </c>
      <c r="I324" s="245"/>
      <c r="J324" s="240"/>
      <c r="K324" s="240"/>
      <c r="L324" s="246"/>
      <c r="M324" s="247"/>
      <c r="N324" s="248"/>
      <c r="O324" s="248"/>
      <c r="P324" s="248"/>
      <c r="Q324" s="248"/>
      <c r="R324" s="248"/>
      <c r="S324" s="248"/>
      <c r="T324" s="24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0" t="s">
        <v>272</v>
      </c>
      <c r="AU324" s="250" t="s">
        <v>96</v>
      </c>
      <c r="AV324" s="13" t="s">
        <v>96</v>
      </c>
      <c r="AW324" s="13" t="s">
        <v>42</v>
      </c>
      <c r="AX324" s="13" t="s">
        <v>93</v>
      </c>
      <c r="AY324" s="250" t="s">
        <v>264</v>
      </c>
    </row>
    <row r="325" s="12" customFormat="1" ht="22.8" customHeight="1">
      <c r="A325" s="12"/>
      <c r="B325" s="209"/>
      <c r="C325" s="210"/>
      <c r="D325" s="211" t="s">
        <v>84</v>
      </c>
      <c r="E325" s="223" t="s">
        <v>972</v>
      </c>
      <c r="F325" s="223" t="s">
        <v>973</v>
      </c>
      <c r="G325" s="210"/>
      <c r="H325" s="210"/>
      <c r="I325" s="213"/>
      <c r="J325" s="224">
        <f>BK325</f>
        <v>0</v>
      </c>
      <c r="K325" s="210"/>
      <c r="L325" s="215"/>
      <c r="M325" s="216"/>
      <c r="N325" s="217"/>
      <c r="O325" s="217"/>
      <c r="P325" s="218">
        <f>SUM(P326:P329)</f>
        <v>0</v>
      </c>
      <c r="Q325" s="217"/>
      <c r="R325" s="218">
        <f>SUM(R326:R329)</f>
        <v>0</v>
      </c>
      <c r="S325" s="217"/>
      <c r="T325" s="219">
        <f>SUM(T326:T329)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0" t="s">
        <v>93</v>
      </c>
      <c r="AT325" s="221" t="s">
        <v>84</v>
      </c>
      <c r="AU325" s="221" t="s">
        <v>93</v>
      </c>
      <c r="AY325" s="220" t="s">
        <v>264</v>
      </c>
      <c r="BK325" s="222">
        <f>SUM(BK326:BK329)</f>
        <v>0</v>
      </c>
    </row>
    <row r="326" s="2" customFormat="1" ht="24.15" customHeight="1">
      <c r="A326" s="40"/>
      <c r="B326" s="41"/>
      <c r="C326" s="225" t="s">
        <v>716</v>
      </c>
      <c r="D326" s="225" t="s">
        <v>266</v>
      </c>
      <c r="E326" s="226" t="s">
        <v>2086</v>
      </c>
      <c r="F326" s="227" t="s">
        <v>2087</v>
      </c>
      <c r="G326" s="228" t="s">
        <v>426</v>
      </c>
      <c r="H326" s="229">
        <v>27.234999999999999</v>
      </c>
      <c r="I326" s="230"/>
      <c r="J326" s="231">
        <f>ROUND(I326*H326,2)</f>
        <v>0</v>
      </c>
      <c r="K326" s="232"/>
      <c r="L326" s="46"/>
      <c r="M326" s="233" t="s">
        <v>1</v>
      </c>
      <c r="N326" s="234" t="s">
        <v>50</v>
      </c>
      <c r="O326" s="93"/>
      <c r="P326" s="235">
        <f>O326*H326</f>
        <v>0</v>
      </c>
      <c r="Q326" s="235">
        <v>0</v>
      </c>
      <c r="R326" s="235">
        <f>Q326*H326</f>
        <v>0</v>
      </c>
      <c r="S326" s="235">
        <v>0</v>
      </c>
      <c r="T326" s="23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7" t="s">
        <v>270</v>
      </c>
      <c r="AT326" s="237" t="s">
        <v>266</v>
      </c>
      <c r="AU326" s="237" t="s">
        <v>96</v>
      </c>
      <c r="AY326" s="18" t="s">
        <v>264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8" t="s">
        <v>93</v>
      </c>
      <c r="BK326" s="238">
        <f>ROUND(I326*H326,2)</f>
        <v>0</v>
      </c>
      <c r="BL326" s="18" t="s">
        <v>270</v>
      </c>
      <c r="BM326" s="237" t="s">
        <v>2247</v>
      </c>
    </row>
    <row r="327" s="13" customFormat="1">
      <c r="A327" s="13"/>
      <c r="B327" s="239"/>
      <c r="C327" s="240"/>
      <c r="D327" s="241" t="s">
        <v>272</v>
      </c>
      <c r="E327" s="242" t="s">
        <v>210</v>
      </c>
      <c r="F327" s="243" t="s">
        <v>2248</v>
      </c>
      <c r="G327" s="240"/>
      <c r="H327" s="244">
        <v>27.234999999999999</v>
      </c>
      <c r="I327" s="245"/>
      <c r="J327" s="240"/>
      <c r="K327" s="240"/>
      <c r="L327" s="246"/>
      <c r="M327" s="247"/>
      <c r="N327" s="248"/>
      <c r="O327" s="248"/>
      <c r="P327" s="248"/>
      <c r="Q327" s="248"/>
      <c r="R327" s="248"/>
      <c r="S327" s="248"/>
      <c r="T327" s="24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0" t="s">
        <v>272</v>
      </c>
      <c r="AU327" s="250" t="s">
        <v>96</v>
      </c>
      <c r="AV327" s="13" t="s">
        <v>96</v>
      </c>
      <c r="AW327" s="13" t="s">
        <v>42</v>
      </c>
      <c r="AX327" s="13" t="s">
        <v>93</v>
      </c>
      <c r="AY327" s="250" t="s">
        <v>264</v>
      </c>
    </row>
    <row r="328" s="2" customFormat="1" ht="33" customHeight="1">
      <c r="A328" s="40"/>
      <c r="B328" s="41"/>
      <c r="C328" s="225" t="s">
        <v>720</v>
      </c>
      <c r="D328" s="225" t="s">
        <v>266</v>
      </c>
      <c r="E328" s="226" t="s">
        <v>2090</v>
      </c>
      <c r="F328" s="227" t="s">
        <v>2091</v>
      </c>
      <c r="G328" s="228" t="s">
        <v>426</v>
      </c>
      <c r="H328" s="229">
        <v>27.234999999999999</v>
      </c>
      <c r="I328" s="230"/>
      <c r="J328" s="231">
        <f>ROUND(I328*H328,2)</f>
        <v>0</v>
      </c>
      <c r="K328" s="232"/>
      <c r="L328" s="46"/>
      <c r="M328" s="233" t="s">
        <v>1</v>
      </c>
      <c r="N328" s="234" t="s">
        <v>50</v>
      </c>
      <c r="O328" s="93"/>
      <c r="P328" s="235">
        <f>O328*H328</f>
        <v>0</v>
      </c>
      <c r="Q328" s="235">
        <v>0</v>
      </c>
      <c r="R328" s="235">
        <f>Q328*H328</f>
        <v>0</v>
      </c>
      <c r="S328" s="235">
        <v>0</v>
      </c>
      <c r="T328" s="23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7" t="s">
        <v>270</v>
      </c>
      <c r="AT328" s="237" t="s">
        <v>266</v>
      </c>
      <c r="AU328" s="237" t="s">
        <v>96</v>
      </c>
      <c r="AY328" s="18" t="s">
        <v>264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8" t="s">
        <v>93</v>
      </c>
      <c r="BK328" s="238">
        <f>ROUND(I328*H328,2)</f>
        <v>0</v>
      </c>
      <c r="BL328" s="18" t="s">
        <v>270</v>
      </c>
      <c r="BM328" s="237" t="s">
        <v>2249</v>
      </c>
    </row>
    <row r="329" s="13" customFormat="1">
      <c r="A329" s="13"/>
      <c r="B329" s="239"/>
      <c r="C329" s="240"/>
      <c r="D329" s="241" t="s">
        <v>272</v>
      </c>
      <c r="E329" s="242" t="s">
        <v>1</v>
      </c>
      <c r="F329" s="243" t="s">
        <v>210</v>
      </c>
      <c r="G329" s="240"/>
      <c r="H329" s="244">
        <v>27.234999999999999</v>
      </c>
      <c r="I329" s="245"/>
      <c r="J329" s="240"/>
      <c r="K329" s="240"/>
      <c r="L329" s="246"/>
      <c r="M329" s="247"/>
      <c r="N329" s="248"/>
      <c r="O329" s="248"/>
      <c r="P329" s="248"/>
      <c r="Q329" s="248"/>
      <c r="R329" s="248"/>
      <c r="S329" s="248"/>
      <c r="T329" s="24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0" t="s">
        <v>272</v>
      </c>
      <c r="AU329" s="250" t="s">
        <v>96</v>
      </c>
      <c r="AV329" s="13" t="s">
        <v>96</v>
      </c>
      <c r="AW329" s="13" t="s">
        <v>42</v>
      </c>
      <c r="AX329" s="13" t="s">
        <v>93</v>
      </c>
      <c r="AY329" s="250" t="s">
        <v>264</v>
      </c>
    </row>
    <row r="330" s="12" customFormat="1" ht="25.92" customHeight="1">
      <c r="A330" s="12"/>
      <c r="B330" s="209"/>
      <c r="C330" s="210"/>
      <c r="D330" s="211" t="s">
        <v>84</v>
      </c>
      <c r="E330" s="212" t="s">
        <v>445</v>
      </c>
      <c r="F330" s="212" t="s">
        <v>2093</v>
      </c>
      <c r="G330" s="210"/>
      <c r="H330" s="210"/>
      <c r="I330" s="213"/>
      <c r="J330" s="214">
        <f>BK330</f>
        <v>0</v>
      </c>
      <c r="K330" s="210"/>
      <c r="L330" s="215"/>
      <c r="M330" s="216"/>
      <c r="N330" s="217"/>
      <c r="O330" s="217"/>
      <c r="P330" s="218">
        <f>P331</f>
        <v>0</v>
      </c>
      <c r="Q330" s="217"/>
      <c r="R330" s="218">
        <f>R331</f>
        <v>0.069789600000000007</v>
      </c>
      <c r="S330" s="217"/>
      <c r="T330" s="219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0" t="s">
        <v>282</v>
      </c>
      <c r="AT330" s="221" t="s">
        <v>84</v>
      </c>
      <c r="AU330" s="221" t="s">
        <v>85</v>
      </c>
      <c r="AY330" s="220" t="s">
        <v>264</v>
      </c>
      <c r="BK330" s="222">
        <f>BK331</f>
        <v>0</v>
      </c>
    </row>
    <row r="331" s="12" customFormat="1" ht="22.8" customHeight="1">
      <c r="A331" s="12"/>
      <c r="B331" s="209"/>
      <c r="C331" s="210"/>
      <c r="D331" s="211" t="s">
        <v>84</v>
      </c>
      <c r="E331" s="223" t="s">
        <v>2094</v>
      </c>
      <c r="F331" s="223" t="s">
        <v>2095</v>
      </c>
      <c r="G331" s="210"/>
      <c r="H331" s="210"/>
      <c r="I331" s="213"/>
      <c r="J331" s="224">
        <f>BK331</f>
        <v>0</v>
      </c>
      <c r="K331" s="210"/>
      <c r="L331" s="215"/>
      <c r="M331" s="216"/>
      <c r="N331" s="217"/>
      <c r="O331" s="217"/>
      <c r="P331" s="218">
        <f>SUM(P332:P335)</f>
        <v>0</v>
      </c>
      <c r="Q331" s="217"/>
      <c r="R331" s="218">
        <f>SUM(R332:R335)</f>
        <v>0.069789600000000007</v>
      </c>
      <c r="S331" s="217"/>
      <c r="T331" s="219">
        <f>SUM(T332:T335)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0" t="s">
        <v>282</v>
      </c>
      <c r="AT331" s="221" t="s">
        <v>84</v>
      </c>
      <c r="AU331" s="221" t="s">
        <v>93</v>
      </c>
      <c r="AY331" s="220" t="s">
        <v>264</v>
      </c>
      <c r="BK331" s="222">
        <f>SUM(BK332:BK335)</f>
        <v>0</v>
      </c>
    </row>
    <row r="332" s="2" customFormat="1" ht="24.15" customHeight="1">
      <c r="A332" s="40"/>
      <c r="B332" s="41"/>
      <c r="C332" s="225" t="s">
        <v>724</v>
      </c>
      <c r="D332" s="225" t="s">
        <v>266</v>
      </c>
      <c r="E332" s="226" t="s">
        <v>2096</v>
      </c>
      <c r="F332" s="227" t="s">
        <v>2097</v>
      </c>
      <c r="G332" s="228" t="s">
        <v>308</v>
      </c>
      <c r="H332" s="229">
        <v>6.4800000000000004</v>
      </c>
      <c r="I332" s="230"/>
      <c r="J332" s="231">
        <f>ROUND(I332*H332,2)</f>
        <v>0</v>
      </c>
      <c r="K332" s="232"/>
      <c r="L332" s="46"/>
      <c r="M332" s="233" t="s">
        <v>1</v>
      </c>
      <c r="N332" s="234" t="s">
        <v>50</v>
      </c>
      <c r="O332" s="93"/>
      <c r="P332" s="235">
        <f>O332*H332</f>
        <v>0</v>
      </c>
      <c r="Q332" s="235">
        <v>0.0081200000000000005</v>
      </c>
      <c r="R332" s="235">
        <f>Q332*H332</f>
        <v>0.052617600000000007</v>
      </c>
      <c r="S332" s="235">
        <v>0</v>
      </c>
      <c r="T332" s="23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37" t="s">
        <v>623</v>
      </c>
      <c r="AT332" s="237" t="s">
        <v>266</v>
      </c>
      <c r="AU332" s="237" t="s">
        <v>96</v>
      </c>
      <c r="AY332" s="18" t="s">
        <v>264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8" t="s">
        <v>93</v>
      </c>
      <c r="BK332" s="238">
        <f>ROUND(I332*H332,2)</f>
        <v>0</v>
      </c>
      <c r="BL332" s="18" t="s">
        <v>623</v>
      </c>
      <c r="BM332" s="237" t="s">
        <v>2250</v>
      </c>
    </row>
    <row r="333" s="13" customFormat="1">
      <c r="A333" s="13"/>
      <c r="B333" s="239"/>
      <c r="C333" s="240"/>
      <c r="D333" s="241" t="s">
        <v>272</v>
      </c>
      <c r="E333" s="242" t="s">
        <v>1809</v>
      </c>
      <c r="F333" s="243" t="s">
        <v>2251</v>
      </c>
      <c r="G333" s="240"/>
      <c r="H333" s="244">
        <v>6.4800000000000004</v>
      </c>
      <c r="I333" s="245"/>
      <c r="J333" s="240"/>
      <c r="K333" s="240"/>
      <c r="L333" s="246"/>
      <c r="M333" s="247"/>
      <c r="N333" s="248"/>
      <c r="O333" s="248"/>
      <c r="P333" s="248"/>
      <c r="Q333" s="248"/>
      <c r="R333" s="248"/>
      <c r="S333" s="248"/>
      <c r="T333" s="24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0" t="s">
        <v>272</v>
      </c>
      <c r="AU333" s="250" t="s">
        <v>96</v>
      </c>
      <c r="AV333" s="13" t="s">
        <v>96</v>
      </c>
      <c r="AW333" s="13" t="s">
        <v>42</v>
      </c>
      <c r="AX333" s="13" t="s">
        <v>93</v>
      </c>
      <c r="AY333" s="250" t="s">
        <v>264</v>
      </c>
    </row>
    <row r="334" s="2" customFormat="1" ht="24.15" customHeight="1">
      <c r="A334" s="40"/>
      <c r="B334" s="41"/>
      <c r="C334" s="283" t="s">
        <v>728</v>
      </c>
      <c r="D334" s="283" t="s">
        <v>445</v>
      </c>
      <c r="E334" s="284" t="s">
        <v>2100</v>
      </c>
      <c r="F334" s="285" t="s">
        <v>2101</v>
      </c>
      <c r="G334" s="286" t="s">
        <v>308</v>
      </c>
      <c r="H334" s="287">
        <v>6.4800000000000004</v>
      </c>
      <c r="I334" s="288"/>
      <c r="J334" s="289">
        <f>ROUND(I334*H334,2)</f>
        <v>0</v>
      </c>
      <c r="K334" s="290"/>
      <c r="L334" s="291"/>
      <c r="M334" s="292" t="s">
        <v>1</v>
      </c>
      <c r="N334" s="293" t="s">
        <v>50</v>
      </c>
      <c r="O334" s="93"/>
      <c r="P334" s="235">
        <f>O334*H334</f>
        <v>0</v>
      </c>
      <c r="Q334" s="235">
        <v>0.00265</v>
      </c>
      <c r="R334" s="235">
        <f>Q334*H334</f>
        <v>0.017172</v>
      </c>
      <c r="S334" s="235">
        <v>0</v>
      </c>
      <c r="T334" s="23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7" t="s">
        <v>883</v>
      </c>
      <c r="AT334" s="237" t="s">
        <v>445</v>
      </c>
      <c r="AU334" s="237" t="s">
        <v>96</v>
      </c>
      <c r="AY334" s="18" t="s">
        <v>264</v>
      </c>
      <c r="BE334" s="238">
        <f>IF(N334="základní",J334,0)</f>
        <v>0</v>
      </c>
      <c r="BF334" s="238">
        <f>IF(N334="snížená",J334,0)</f>
        <v>0</v>
      </c>
      <c r="BG334" s="238">
        <f>IF(N334="zákl. přenesená",J334,0)</f>
        <v>0</v>
      </c>
      <c r="BH334" s="238">
        <f>IF(N334="sníž. přenesená",J334,0)</f>
        <v>0</v>
      </c>
      <c r="BI334" s="238">
        <f>IF(N334="nulová",J334,0)</f>
        <v>0</v>
      </c>
      <c r="BJ334" s="18" t="s">
        <v>93</v>
      </c>
      <c r="BK334" s="238">
        <f>ROUND(I334*H334,2)</f>
        <v>0</v>
      </c>
      <c r="BL334" s="18" t="s">
        <v>883</v>
      </c>
      <c r="BM334" s="237" t="s">
        <v>2252</v>
      </c>
    </row>
    <row r="335" s="13" customFormat="1">
      <c r="A335" s="13"/>
      <c r="B335" s="239"/>
      <c r="C335" s="240"/>
      <c r="D335" s="241" t="s">
        <v>272</v>
      </c>
      <c r="E335" s="242" t="s">
        <v>1</v>
      </c>
      <c r="F335" s="243" t="s">
        <v>1809</v>
      </c>
      <c r="G335" s="240"/>
      <c r="H335" s="244">
        <v>6.4800000000000004</v>
      </c>
      <c r="I335" s="245"/>
      <c r="J335" s="240"/>
      <c r="K335" s="240"/>
      <c r="L335" s="246"/>
      <c r="M335" s="247"/>
      <c r="N335" s="248"/>
      <c r="O335" s="248"/>
      <c r="P335" s="248"/>
      <c r="Q335" s="248"/>
      <c r="R335" s="248"/>
      <c r="S335" s="248"/>
      <c r="T335" s="24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0" t="s">
        <v>272</v>
      </c>
      <c r="AU335" s="250" t="s">
        <v>96</v>
      </c>
      <c r="AV335" s="13" t="s">
        <v>96</v>
      </c>
      <c r="AW335" s="13" t="s">
        <v>42</v>
      </c>
      <c r="AX335" s="13" t="s">
        <v>93</v>
      </c>
      <c r="AY335" s="250" t="s">
        <v>264</v>
      </c>
    </row>
    <row r="336" s="12" customFormat="1" ht="25.92" customHeight="1">
      <c r="A336" s="12"/>
      <c r="B336" s="209"/>
      <c r="C336" s="210"/>
      <c r="D336" s="211" t="s">
        <v>84</v>
      </c>
      <c r="E336" s="212" t="s">
        <v>983</v>
      </c>
      <c r="F336" s="212" t="s">
        <v>984</v>
      </c>
      <c r="G336" s="210"/>
      <c r="H336" s="210"/>
      <c r="I336" s="213"/>
      <c r="J336" s="214">
        <f>BK336</f>
        <v>0</v>
      </c>
      <c r="K336" s="210"/>
      <c r="L336" s="215"/>
      <c r="M336" s="216"/>
      <c r="N336" s="217"/>
      <c r="O336" s="217"/>
      <c r="P336" s="218">
        <f>P337+P342+P344</f>
        <v>0</v>
      </c>
      <c r="Q336" s="217"/>
      <c r="R336" s="218">
        <f>R337+R342+R344</f>
        <v>0</v>
      </c>
      <c r="S336" s="217"/>
      <c r="T336" s="219">
        <f>T337+T342+T344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0" t="s">
        <v>305</v>
      </c>
      <c r="AT336" s="221" t="s">
        <v>84</v>
      </c>
      <c r="AU336" s="221" t="s">
        <v>85</v>
      </c>
      <c r="AY336" s="220" t="s">
        <v>264</v>
      </c>
      <c r="BK336" s="222">
        <f>BK337+BK342+BK344</f>
        <v>0</v>
      </c>
    </row>
    <row r="337" s="12" customFormat="1" ht="22.8" customHeight="1">
      <c r="A337" s="12"/>
      <c r="B337" s="209"/>
      <c r="C337" s="210"/>
      <c r="D337" s="211" t="s">
        <v>84</v>
      </c>
      <c r="E337" s="223" t="s">
        <v>985</v>
      </c>
      <c r="F337" s="223" t="s">
        <v>986</v>
      </c>
      <c r="G337" s="210"/>
      <c r="H337" s="210"/>
      <c r="I337" s="213"/>
      <c r="J337" s="224">
        <f>BK337</f>
        <v>0</v>
      </c>
      <c r="K337" s="210"/>
      <c r="L337" s="215"/>
      <c r="M337" s="216"/>
      <c r="N337" s="217"/>
      <c r="O337" s="217"/>
      <c r="P337" s="218">
        <f>SUM(P338:P341)</f>
        <v>0</v>
      </c>
      <c r="Q337" s="217"/>
      <c r="R337" s="218">
        <f>SUM(R338:R341)</f>
        <v>0</v>
      </c>
      <c r="S337" s="217"/>
      <c r="T337" s="219">
        <f>SUM(T338:T341)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0" t="s">
        <v>305</v>
      </c>
      <c r="AT337" s="221" t="s">
        <v>84</v>
      </c>
      <c r="AU337" s="221" t="s">
        <v>93</v>
      </c>
      <c r="AY337" s="220" t="s">
        <v>264</v>
      </c>
      <c r="BK337" s="222">
        <f>SUM(BK338:BK341)</f>
        <v>0</v>
      </c>
    </row>
    <row r="338" s="2" customFormat="1" ht="16.5" customHeight="1">
      <c r="A338" s="40"/>
      <c r="B338" s="41"/>
      <c r="C338" s="225" t="s">
        <v>732</v>
      </c>
      <c r="D338" s="225" t="s">
        <v>266</v>
      </c>
      <c r="E338" s="226" t="s">
        <v>988</v>
      </c>
      <c r="F338" s="227" t="s">
        <v>989</v>
      </c>
      <c r="G338" s="228" t="s">
        <v>990</v>
      </c>
      <c r="H338" s="229">
        <v>1</v>
      </c>
      <c r="I338" s="230"/>
      <c r="J338" s="231">
        <f>ROUND(I338*H338,2)</f>
        <v>0</v>
      </c>
      <c r="K338" s="232"/>
      <c r="L338" s="46"/>
      <c r="M338" s="233" t="s">
        <v>1</v>
      </c>
      <c r="N338" s="234" t="s">
        <v>50</v>
      </c>
      <c r="O338" s="93"/>
      <c r="P338" s="235">
        <f>O338*H338</f>
        <v>0</v>
      </c>
      <c r="Q338" s="235">
        <v>0</v>
      </c>
      <c r="R338" s="235">
        <f>Q338*H338</f>
        <v>0</v>
      </c>
      <c r="S338" s="235">
        <v>0</v>
      </c>
      <c r="T338" s="23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7" t="s">
        <v>991</v>
      </c>
      <c r="AT338" s="237" t="s">
        <v>266</v>
      </c>
      <c r="AU338" s="237" t="s">
        <v>96</v>
      </c>
      <c r="AY338" s="18" t="s">
        <v>264</v>
      </c>
      <c r="BE338" s="238">
        <f>IF(N338="základní",J338,0)</f>
        <v>0</v>
      </c>
      <c r="BF338" s="238">
        <f>IF(N338="snížená",J338,0)</f>
        <v>0</v>
      </c>
      <c r="BG338" s="238">
        <f>IF(N338="zákl. přenesená",J338,0)</f>
        <v>0</v>
      </c>
      <c r="BH338" s="238">
        <f>IF(N338="sníž. přenesená",J338,0)</f>
        <v>0</v>
      </c>
      <c r="BI338" s="238">
        <f>IF(N338="nulová",J338,0)</f>
        <v>0</v>
      </c>
      <c r="BJ338" s="18" t="s">
        <v>93</v>
      </c>
      <c r="BK338" s="238">
        <f>ROUND(I338*H338,2)</f>
        <v>0</v>
      </c>
      <c r="BL338" s="18" t="s">
        <v>991</v>
      </c>
      <c r="BM338" s="237" t="s">
        <v>2253</v>
      </c>
    </row>
    <row r="339" s="2" customFormat="1" ht="16.5" customHeight="1">
      <c r="A339" s="40"/>
      <c r="B339" s="41"/>
      <c r="C339" s="225" t="s">
        <v>736</v>
      </c>
      <c r="D339" s="225" t="s">
        <v>266</v>
      </c>
      <c r="E339" s="226" t="s">
        <v>994</v>
      </c>
      <c r="F339" s="227" t="s">
        <v>995</v>
      </c>
      <c r="G339" s="228" t="s">
        <v>990</v>
      </c>
      <c r="H339" s="229">
        <v>1</v>
      </c>
      <c r="I339" s="230"/>
      <c r="J339" s="231">
        <f>ROUND(I339*H339,2)</f>
        <v>0</v>
      </c>
      <c r="K339" s="232"/>
      <c r="L339" s="46"/>
      <c r="M339" s="233" t="s">
        <v>1</v>
      </c>
      <c r="N339" s="234" t="s">
        <v>50</v>
      </c>
      <c r="O339" s="93"/>
      <c r="P339" s="235">
        <f>O339*H339</f>
        <v>0</v>
      </c>
      <c r="Q339" s="235">
        <v>0</v>
      </c>
      <c r="R339" s="235">
        <f>Q339*H339</f>
        <v>0</v>
      </c>
      <c r="S339" s="235">
        <v>0</v>
      </c>
      <c r="T339" s="23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7" t="s">
        <v>991</v>
      </c>
      <c r="AT339" s="237" t="s">
        <v>266</v>
      </c>
      <c r="AU339" s="237" t="s">
        <v>96</v>
      </c>
      <c r="AY339" s="18" t="s">
        <v>264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8" t="s">
        <v>93</v>
      </c>
      <c r="BK339" s="238">
        <f>ROUND(I339*H339,2)</f>
        <v>0</v>
      </c>
      <c r="BL339" s="18" t="s">
        <v>991</v>
      </c>
      <c r="BM339" s="237" t="s">
        <v>2254</v>
      </c>
    </row>
    <row r="340" s="2" customFormat="1" ht="16.5" customHeight="1">
      <c r="A340" s="40"/>
      <c r="B340" s="41"/>
      <c r="C340" s="225" t="s">
        <v>740</v>
      </c>
      <c r="D340" s="225" t="s">
        <v>266</v>
      </c>
      <c r="E340" s="226" t="s">
        <v>998</v>
      </c>
      <c r="F340" s="227" t="s">
        <v>999</v>
      </c>
      <c r="G340" s="228" t="s">
        <v>990</v>
      </c>
      <c r="H340" s="229">
        <v>1</v>
      </c>
      <c r="I340" s="230"/>
      <c r="J340" s="231">
        <f>ROUND(I340*H340,2)</f>
        <v>0</v>
      </c>
      <c r="K340" s="232"/>
      <c r="L340" s="46"/>
      <c r="M340" s="233" t="s">
        <v>1</v>
      </c>
      <c r="N340" s="234" t="s">
        <v>50</v>
      </c>
      <c r="O340" s="93"/>
      <c r="P340" s="235">
        <f>O340*H340</f>
        <v>0</v>
      </c>
      <c r="Q340" s="235">
        <v>0</v>
      </c>
      <c r="R340" s="235">
        <f>Q340*H340</f>
        <v>0</v>
      </c>
      <c r="S340" s="235">
        <v>0</v>
      </c>
      <c r="T340" s="23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7" t="s">
        <v>991</v>
      </c>
      <c r="AT340" s="237" t="s">
        <v>266</v>
      </c>
      <c r="AU340" s="237" t="s">
        <v>96</v>
      </c>
      <c r="AY340" s="18" t="s">
        <v>264</v>
      </c>
      <c r="BE340" s="238">
        <f>IF(N340="základní",J340,0)</f>
        <v>0</v>
      </c>
      <c r="BF340" s="238">
        <f>IF(N340="snížená",J340,0)</f>
        <v>0</v>
      </c>
      <c r="BG340" s="238">
        <f>IF(N340="zákl. přenesená",J340,0)</f>
        <v>0</v>
      </c>
      <c r="BH340" s="238">
        <f>IF(N340="sníž. přenesená",J340,0)</f>
        <v>0</v>
      </c>
      <c r="BI340" s="238">
        <f>IF(N340="nulová",J340,0)</f>
        <v>0</v>
      </c>
      <c r="BJ340" s="18" t="s">
        <v>93</v>
      </c>
      <c r="BK340" s="238">
        <f>ROUND(I340*H340,2)</f>
        <v>0</v>
      </c>
      <c r="BL340" s="18" t="s">
        <v>991</v>
      </c>
      <c r="BM340" s="237" t="s">
        <v>2255</v>
      </c>
    </row>
    <row r="341" s="2" customFormat="1" ht="16.5" customHeight="1">
      <c r="A341" s="40"/>
      <c r="B341" s="41"/>
      <c r="C341" s="225" t="s">
        <v>744</v>
      </c>
      <c r="D341" s="225" t="s">
        <v>266</v>
      </c>
      <c r="E341" s="226" t="s">
        <v>1002</v>
      </c>
      <c r="F341" s="227" t="s">
        <v>1003</v>
      </c>
      <c r="G341" s="228" t="s">
        <v>990</v>
      </c>
      <c r="H341" s="229">
        <v>1</v>
      </c>
      <c r="I341" s="230"/>
      <c r="J341" s="231">
        <f>ROUND(I341*H341,2)</f>
        <v>0</v>
      </c>
      <c r="K341" s="232"/>
      <c r="L341" s="46"/>
      <c r="M341" s="233" t="s">
        <v>1</v>
      </c>
      <c r="N341" s="234" t="s">
        <v>50</v>
      </c>
      <c r="O341" s="93"/>
      <c r="P341" s="235">
        <f>O341*H341</f>
        <v>0</v>
      </c>
      <c r="Q341" s="235">
        <v>0</v>
      </c>
      <c r="R341" s="235">
        <f>Q341*H341</f>
        <v>0</v>
      </c>
      <c r="S341" s="235">
        <v>0</v>
      </c>
      <c r="T341" s="23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7" t="s">
        <v>991</v>
      </c>
      <c r="AT341" s="237" t="s">
        <v>266</v>
      </c>
      <c r="AU341" s="237" t="s">
        <v>96</v>
      </c>
      <c r="AY341" s="18" t="s">
        <v>264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8" t="s">
        <v>93</v>
      </c>
      <c r="BK341" s="238">
        <f>ROUND(I341*H341,2)</f>
        <v>0</v>
      </c>
      <c r="BL341" s="18" t="s">
        <v>991</v>
      </c>
      <c r="BM341" s="237" t="s">
        <v>2256</v>
      </c>
    </row>
    <row r="342" s="12" customFormat="1" ht="22.8" customHeight="1">
      <c r="A342" s="12"/>
      <c r="B342" s="209"/>
      <c r="C342" s="210"/>
      <c r="D342" s="211" t="s">
        <v>84</v>
      </c>
      <c r="E342" s="223" t="s">
        <v>1005</v>
      </c>
      <c r="F342" s="223" t="s">
        <v>1006</v>
      </c>
      <c r="G342" s="210"/>
      <c r="H342" s="210"/>
      <c r="I342" s="213"/>
      <c r="J342" s="224">
        <f>BK342</f>
        <v>0</v>
      </c>
      <c r="K342" s="210"/>
      <c r="L342" s="215"/>
      <c r="M342" s="216"/>
      <c r="N342" s="217"/>
      <c r="O342" s="217"/>
      <c r="P342" s="218">
        <f>P343</f>
        <v>0</v>
      </c>
      <c r="Q342" s="217"/>
      <c r="R342" s="218">
        <f>R343</f>
        <v>0</v>
      </c>
      <c r="S342" s="217"/>
      <c r="T342" s="219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0" t="s">
        <v>305</v>
      </c>
      <c r="AT342" s="221" t="s">
        <v>84</v>
      </c>
      <c r="AU342" s="221" t="s">
        <v>93</v>
      </c>
      <c r="AY342" s="220" t="s">
        <v>264</v>
      </c>
      <c r="BK342" s="222">
        <f>BK343</f>
        <v>0</v>
      </c>
    </row>
    <row r="343" s="2" customFormat="1" ht="16.5" customHeight="1">
      <c r="A343" s="40"/>
      <c r="B343" s="41"/>
      <c r="C343" s="225" t="s">
        <v>748</v>
      </c>
      <c r="D343" s="225" t="s">
        <v>266</v>
      </c>
      <c r="E343" s="226" t="s">
        <v>1008</v>
      </c>
      <c r="F343" s="227" t="s">
        <v>1009</v>
      </c>
      <c r="G343" s="228" t="s">
        <v>990</v>
      </c>
      <c r="H343" s="229">
        <v>1</v>
      </c>
      <c r="I343" s="230"/>
      <c r="J343" s="231">
        <f>ROUND(I343*H343,2)</f>
        <v>0</v>
      </c>
      <c r="K343" s="232"/>
      <c r="L343" s="46"/>
      <c r="M343" s="233" t="s">
        <v>1</v>
      </c>
      <c r="N343" s="234" t="s">
        <v>50</v>
      </c>
      <c r="O343" s="93"/>
      <c r="P343" s="235">
        <f>O343*H343</f>
        <v>0</v>
      </c>
      <c r="Q343" s="235">
        <v>0</v>
      </c>
      <c r="R343" s="235">
        <f>Q343*H343</f>
        <v>0</v>
      </c>
      <c r="S343" s="235">
        <v>0</v>
      </c>
      <c r="T343" s="23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7" t="s">
        <v>991</v>
      </c>
      <c r="AT343" s="237" t="s">
        <v>266</v>
      </c>
      <c r="AU343" s="237" t="s">
        <v>96</v>
      </c>
      <c r="AY343" s="18" t="s">
        <v>264</v>
      </c>
      <c r="BE343" s="238">
        <f>IF(N343="základní",J343,0)</f>
        <v>0</v>
      </c>
      <c r="BF343" s="238">
        <f>IF(N343="snížená",J343,0)</f>
        <v>0</v>
      </c>
      <c r="BG343" s="238">
        <f>IF(N343="zákl. přenesená",J343,0)</f>
        <v>0</v>
      </c>
      <c r="BH343" s="238">
        <f>IF(N343="sníž. přenesená",J343,0)</f>
        <v>0</v>
      </c>
      <c r="BI343" s="238">
        <f>IF(N343="nulová",J343,0)</f>
        <v>0</v>
      </c>
      <c r="BJ343" s="18" t="s">
        <v>93</v>
      </c>
      <c r="BK343" s="238">
        <f>ROUND(I343*H343,2)</f>
        <v>0</v>
      </c>
      <c r="BL343" s="18" t="s">
        <v>991</v>
      </c>
      <c r="BM343" s="237" t="s">
        <v>2257</v>
      </c>
    </row>
    <row r="344" s="12" customFormat="1" ht="22.8" customHeight="1">
      <c r="A344" s="12"/>
      <c r="B344" s="209"/>
      <c r="C344" s="210"/>
      <c r="D344" s="211" t="s">
        <v>84</v>
      </c>
      <c r="E344" s="223" t="s">
        <v>1011</v>
      </c>
      <c r="F344" s="223" t="s">
        <v>1012</v>
      </c>
      <c r="G344" s="210"/>
      <c r="H344" s="210"/>
      <c r="I344" s="213"/>
      <c r="J344" s="224">
        <f>BK344</f>
        <v>0</v>
      </c>
      <c r="K344" s="210"/>
      <c r="L344" s="215"/>
      <c r="M344" s="216"/>
      <c r="N344" s="217"/>
      <c r="O344" s="217"/>
      <c r="P344" s="218">
        <f>P345</f>
        <v>0</v>
      </c>
      <c r="Q344" s="217"/>
      <c r="R344" s="218">
        <f>R345</f>
        <v>0</v>
      </c>
      <c r="S344" s="217"/>
      <c r="T344" s="219">
        <f>T345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0" t="s">
        <v>305</v>
      </c>
      <c r="AT344" s="221" t="s">
        <v>84</v>
      </c>
      <c r="AU344" s="221" t="s">
        <v>93</v>
      </c>
      <c r="AY344" s="220" t="s">
        <v>264</v>
      </c>
      <c r="BK344" s="222">
        <f>BK345</f>
        <v>0</v>
      </c>
    </row>
    <row r="345" s="2" customFormat="1" ht="24.15" customHeight="1">
      <c r="A345" s="40"/>
      <c r="B345" s="41"/>
      <c r="C345" s="225" t="s">
        <v>752</v>
      </c>
      <c r="D345" s="225" t="s">
        <v>266</v>
      </c>
      <c r="E345" s="226" t="s">
        <v>1014</v>
      </c>
      <c r="F345" s="227" t="s">
        <v>1015</v>
      </c>
      <c r="G345" s="228" t="s">
        <v>990</v>
      </c>
      <c r="H345" s="229">
        <v>1</v>
      </c>
      <c r="I345" s="230"/>
      <c r="J345" s="231">
        <f>ROUND(I345*H345,2)</f>
        <v>0</v>
      </c>
      <c r="K345" s="232"/>
      <c r="L345" s="46"/>
      <c r="M345" s="294" t="s">
        <v>1</v>
      </c>
      <c r="N345" s="295" t="s">
        <v>50</v>
      </c>
      <c r="O345" s="296"/>
      <c r="P345" s="297">
        <f>O345*H345</f>
        <v>0</v>
      </c>
      <c r="Q345" s="297">
        <v>0</v>
      </c>
      <c r="R345" s="297">
        <f>Q345*H345</f>
        <v>0</v>
      </c>
      <c r="S345" s="297">
        <v>0</v>
      </c>
      <c r="T345" s="29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7" t="s">
        <v>991</v>
      </c>
      <c r="AT345" s="237" t="s">
        <v>266</v>
      </c>
      <c r="AU345" s="237" t="s">
        <v>96</v>
      </c>
      <c r="AY345" s="18" t="s">
        <v>264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8" t="s">
        <v>93</v>
      </c>
      <c r="BK345" s="238">
        <f>ROUND(I345*H345,2)</f>
        <v>0</v>
      </c>
      <c r="BL345" s="18" t="s">
        <v>991</v>
      </c>
      <c r="BM345" s="237" t="s">
        <v>2258</v>
      </c>
    </row>
    <row r="346" s="2" customFormat="1" ht="6.96" customHeight="1">
      <c r="A346" s="40"/>
      <c r="B346" s="68"/>
      <c r="C346" s="69"/>
      <c r="D346" s="69"/>
      <c r="E346" s="69"/>
      <c r="F346" s="69"/>
      <c r="G346" s="69"/>
      <c r="H346" s="69"/>
      <c r="I346" s="69"/>
      <c r="J346" s="69"/>
      <c r="K346" s="69"/>
      <c r="L346" s="46"/>
      <c r="M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</sheetData>
  <sheetProtection sheet="1" autoFilter="0" formatColumns="0" formatRows="0" objects="1" scenarios="1" spinCount="100000" saltValue="loWLE25rboE8W5n/uYHjAvPa3UQSjydVV3ANO/VVpwoSoe/s+Dlbehpf+p9X1y4W8iLA7Rs4nSSGIqy+gqt57w==" hashValue="8gsqbQD7JgmuFd3cfld8B4/Kytt9t2ejmxNwmM8/l4BooufbxVpOJJdoZJlgAHubrTudmylKKxbz7nMwSRcG6g==" algorithmName="SHA-512" password="CC35"/>
  <autoFilter ref="C131:K345"/>
  <mergeCells count="9">
    <mergeCell ref="E7:H7"/>
    <mergeCell ref="E9:H9"/>
    <mergeCell ref="E18:H18"/>
    <mergeCell ref="E27:H27"/>
    <mergeCell ref="E84:H84"/>
    <mergeCell ref="E86:H86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  <c r="AZ2" s="138" t="s">
        <v>168</v>
      </c>
      <c r="BA2" s="138" t="s">
        <v>1</v>
      </c>
      <c r="BB2" s="138" t="s">
        <v>1</v>
      </c>
      <c r="BC2" s="138" t="s">
        <v>2259</v>
      </c>
      <c r="BD2" s="13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96</v>
      </c>
      <c r="AZ3" s="138" t="s">
        <v>170</v>
      </c>
      <c r="BA3" s="138" t="s">
        <v>1</v>
      </c>
      <c r="BB3" s="138" t="s">
        <v>1</v>
      </c>
      <c r="BC3" s="138" t="s">
        <v>2260</v>
      </c>
      <c r="BD3" s="138" t="s">
        <v>96</v>
      </c>
    </row>
    <row r="4" s="1" customFormat="1" ht="24.96" customHeight="1">
      <c r="B4" s="21"/>
      <c r="D4" s="141" t="s">
        <v>123</v>
      </c>
      <c r="L4" s="21"/>
      <c r="M4" s="142" t="s">
        <v>10</v>
      </c>
      <c r="AT4" s="18" t="s">
        <v>4</v>
      </c>
      <c r="AZ4" s="138" t="s">
        <v>176</v>
      </c>
      <c r="BA4" s="138" t="s">
        <v>1</v>
      </c>
      <c r="BB4" s="138" t="s">
        <v>1</v>
      </c>
      <c r="BC4" s="138" t="s">
        <v>2261</v>
      </c>
      <c r="BD4" s="138" t="s">
        <v>96</v>
      </c>
    </row>
    <row r="5" s="1" customFormat="1" ht="6.96" customHeight="1">
      <c r="B5" s="21"/>
      <c r="L5" s="21"/>
      <c r="AZ5" s="138" t="s">
        <v>178</v>
      </c>
      <c r="BA5" s="138" t="s">
        <v>1</v>
      </c>
      <c r="BB5" s="138" t="s">
        <v>1</v>
      </c>
      <c r="BC5" s="138" t="s">
        <v>85</v>
      </c>
      <c r="BD5" s="138" t="s">
        <v>96</v>
      </c>
    </row>
    <row r="6" s="1" customFormat="1" ht="12" customHeight="1">
      <c r="B6" s="21"/>
      <c r="D6" s="143" t="s">
        <v>16</v>
      </c>
      <c r="L6" s="21"/>
      <c r="AZ6" s="138" t="s">
        <v>180</v>
      </c>
      <c r="BA6" s="138" t="s">
        <v>1</v>
      </c>
      <c r="BB6" s="138" t="s">
        <v>1</v>
      </c>
      <c r="BC6" s="138" t="s">
        <v>2261</v>
      </c>
      <c r="BD6" s="138" t="s">
        <v>96</v>
      </c>
    </row>
    <row r="7" s="1" customFormat="1" ht="16.5" customHeight="1">
      <c r="B7" s="21"/>
      <c r="E7" s="144" t="str">
        <f>'Rekapitulace stavby'!K6</f>
        <v>Bakov nad Jizerou, oprava vodovodu a kanalizace</v>
      </c>
      <c r="F7" s="143"/>
      <c r="G7" s="143"/>
      <c r="H7" s="143"/>
      <c r="L7" s="21"/>
      <c r="AZ7" s="138" t="s">
        <v>182</v>
      </c>
      <c r="BA7" s="138" t="s">
        <v>1</v>
      </c>
      <c r="BB7" s="138" t="s">
        <v>1</v>
      </c>
      <c r="BC7" s="138" t="s">
        <v>2262</v>
      </c>
      <c r="BD7" s="138" t="s">
        <v>96</v>
      </c>
    </row>
    <row r="8" s="2" customFormat="1" ht="12" customHeight="1">
      <c r="A8" s="40"/>
      <c r="B8" s="46"/>
      <c r="C8" s="40"/>
      <c r="D8" s="143" t="s">
        <v>132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8" t="s">
        <v>184</v>
      </c>
      <c r="BA8" s="138" t="s">
        <v>1</v>
      </c>
      <c r="BB8" s="138" t="s">
        <v>1</v>
      </c>
      <c r="BC8" s="138" t="s">
        <v>2262</v>
      </c>
      <c r="BD8" s="138" t="s">
        <v>96</v>
      </c>
    </row>
    <row r="9" s="2" customFormat="1" ht="16.5" customHeight="1">
      <c r="A9" s="40"/>
      <c r="B9" s="46"/>
      <c r="C9" s="40"/>
      <c r="D9" s="40"/>
      <c r="E9" s="145" t="s">
        <v>2263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8" t="s">
        <v>185</v>
      </c>
      <c r="BA9" s="138" t="s">
        <v>1</v>
      </c>
      <c r="BB9" s="138" t="s">
        <v>1</v>
      </c>
      <c r="BC9" s="138" t="s">
        <v>2264</v>
      </c>
      <c r="BD9" s="138" t="s">
        <v>96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8" t="s">
        <v>187</v>
      </c>
      <c r="BA10" s="138" t="s">
        <v>1</v>
      </c>
      <c r="BB10" s="138" t="s">
        <v>1</v>
      </c>
      <c r="BC10" s="138" t="s">
        <v>2265</v>
      </c>
      <c r="BD10" s="138" t="s">
        <v>96</v>
      </c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112</v>
      </c>
      <c r="G11" s="40"/>
      <c r="H11" s="40"/>
      <c r="I11" s="143" t="s">
        <v>20</v>
      </c>
      <c r="J11" s="146" t="s">
        <v>1775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8" t="s">
        <v>189</v>
      </c>
      <c r="BA11" s="138" t="s">
        <v>1</v>
      </c>
      <c r="BB11" s="138" t="s">
        <v>1</v>
      </c>
      <c r="BC11" s="138" t="s">
        <v>85</v>
      </c>
      <c r="BD11" s="138" t="s">
        <v>96</v>
      </c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5. 8. 2022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8" t="s">
        <v>191</v>
      </c>
      <c r="BA12" s="138" t="s">
        <v>1</v>
      </c>
      <c r="BB12" s="138" t="s">
        <v>1</v>
      </c>
      <c r="BC12" s="138" t="s">
        <v>2266</v>
      </c>
      <c r="BD12" s="138" t="s">
        <v>96</v>
      </c>
    </row>
    <row r="13" s="2" customFormat="1" ht="21.84" customHeight="1">
      <c r="A13" s="40"/>
      <c r="B13" s="46"/>
      <c r="C13" s="40"/>
      <c r="D13" s="148" t="s">
        <v>26</v>
      </c>
      <c r="E13" s="40"/>
      <c r="F13" s="149" t="s">
        <v>27</v>
      </c>
      <c r="G13" s="40"/>
      <c r="H13" s="40"/>
      <c r="I13" s="148" t="s">
        <v>28</v>
      </c>
      <c r="J13" s="149" t="s">
        <v>144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8" t="s">
        <v>193</v>
      </c>
      <c r="BA13" s="138" t="s">
        <v>1</v>
      </c>
      <c r="BB13" s="138" t="s">
        <v>1</v>
      </c>
      <c r="BC13" s="138" t="s">
        <v>2266</v>
      </c>
      <c r="BD13" s="138" t="s">
        <v>96</v>
      </c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8" t="s">
        <v>194</v>
      </c>
      <c r="BA14" s="138" t="s">
        <v>1</v>
      </c>
      <c r="BB14" s="138" t="s">
        <v>1</v>
      </c>
      <c r="BC14" s="138" t="s">
        <v>2267</v>
      </c>
      <c r="BD14" s="138" t="s">
        <v>96</v>
      </c>
    </row>
    <row r="15" s="2" customFormat="1" ht="18" customHeight="1">
      <c r="A15" s="40"/>
      <c r="B15" s="46"/>
      <c r="C15" s="40"/>
      <c r="D15" s="40"/>
      <c r="E15" s="146" t="s">
        <v>33</v>
      </c>
      <c r="F15" s="40"/>
      <c r="G15" s="40"/>
      <c r="H15" s="40"/>
      <c r="I15" s="143" t="s">
        <v>34</v>
      </c>
      <c r="J15" s="146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8" t="s">
        <v>196</v>
      </c>
      <c r="BA15" s="138" t="s">
        <v>1</v>
      </c>
      <c r="BB15" s="138" t="s">
        <v>1</v>
      </c>
      <c r="BC15" s="138" t="s">
        <v>2268</v>
      </c>
      <c r="BD15" s="138" t="s">
        <v>96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8" t="s">
        <v>217</v>
      </c>
      <c r="BA16" s="138" t="s">
        <v>1</v>
      </c>
      <c r="BB16" s="138" t="s">
        <v>1</v>
      </c>
      <c r="BC16" s="138" t="s">
        <v>2269</v>
      </c>
      <c r="BD16" s="138" t="s">
        <v>96</v>
      </c>
    </row>
    <row r="17" s="2" customFormat="1" ht="12" customHeight="1">
      <c r="A17" s="40"/>
      <c r="B17" s="46"/>
      <c r="C17" s="40"/>
      <c r="D17" s="143" t="s">
        <v>36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8" t="s">
        <v>198</v>
      </c>
      <c r="BA17" s="138" t="s">
        <v>1</v>
      </c>
      <c r="BB17" s="138" t="s">
        <v>1</v>
      </c>
      <c r="BC17" s="138" t="s">
        <v>2270</v>
      </c>
      <c r="BD17" s="138" t="s">
        <v>96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8" t="s">
        <v>219</v>
      </c>
      <c r="BA18" s="138" t="s">
        <v>1</v>
      </c>
      <c r="BB18" s="138" t="s">
        <v>1</v>
      </c>
      <c r="BC18" s="138" t="s">
        <v>2271</v>
      </c>
      <c r="BD18" s="138" t="s">
        <v>96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8" t="s">
        <v>221</v>
      </c>
      <c r="BA19" s="138" t="s">
        <v>1</v>
      </c>
      <c r="BB19" s="138" t="s">
        <v>1</v>
      </c>
      <c r="BC19" s="138" t="s">
        <v>2271</v>
      </c>
      <c r="BD19" s="138" t="s">
        <v>96</v>
      </c>
    </row>
    <row r="20" s="2" customFormat="1" ht="12" customHeight="1">
      <c r="A20" s="40"/>
      <c r="B20" s="46"/>
      <c r="C20" s="40"/>
      <c r="D20" s="143" t="s">
        <v>38</v>
      </c>
      <c r="E20" s="40"/>
      <c r="F20" s="40"/>
      <c r="G20" s="40"/>
      <c r="H20" s="40"/>
      <c r="I20" s="143" t="s">
        <v>31</v>
      </c>
      <c r="J20" s="146" t="s">
        <v>39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8" t="s">
        <v>2272</v>
      </c>
      <c r="BA20" s="138" t="s">
        <v>1</v>
      </c>
      <c r="BB20" s="138" t="s">
        <v>1</v>
      </c>
      <c r="BC20" s="138" t="s">
        <v>2273</v>
      </c>
      <c r="BD20" s="138" t="s">
        <v>96</v>
      </c>
    </row>
    <row r="21" s="2" customFormat="1" ht="18" customHeight="1">
      <c r="A21" s="40"/>
      <c r="B21" s="46"/>
      <c r="C21" s="40"/>
      <c r="D21" s="40"/>
      <c r="E21" s="146" t="s">
        <v>40</v>
      </c>
      <c r="F21" s="40"/>
      <c r="G21" s="40"/>
      <c r="H21" s="40"/>
      <c r="I21" s="143" t="s">
        <v>34</v>
      </c>
      <c r="J21" s="146" t="s">
        <v>41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8" t="s">
        <v>2274</v>
      </c>
      <c r="BA21" s="138" t="s">
        <v>1</v>
      </c>
      <c r="BB21" s="138" t="s">
        <v>1</v>
      </c>
      <c r="BC21" s="138" t="s">
        <v>2273</v>
      </c>
      <c r="BD21" s="138" t="s">
        <v>96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8" t="s">
        <v>2275</v>
      </c>
      <c r="BA22" s="138" t="s">
        <v>1</v>
      </c>
      <c r="BB22" s="138" t="s">
        <v>1</v>
      </c>
      <c r="BC22" s="138" t="s">
        <v>2276</v>
      </c>
      <c r="BD22" s="138" t="s">
        <v>96</v>
      </c>
    </row>
    <row r="23" s="2" customFormat="1" ht="12" customHeight="1">
      <c r="A23" s="40"/>
      <c r="B23" s="46"/>
      <c r="C23" s="40"/>
      <c r="D23" s="143" t="s">
        <v>43</v>
      </c>
      <c r="E23" s="40"/>
      <c r="F23" s="40"/>
      <c r="G23" s="40"/>
      <c r="H23" s="40"/>
      <c r="I23" s="143" t="s">
        <v>31</v>
      </c>
      <c r="J23" s="146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8" t="s">
        <v>1765</v>
      </c>
      <c r="BA23" s="138" t="s">
        <v>1</v>
      </c>
      <c r="BB23" s="138" t="s">
        <v>1</v>
      </c>
      <c r="BC23" s="138" t="s">
        <v>2276</v>
      </c>
      <c r="BD23" s="138" t="s">
        <v>96</v>
      </c>
    </row>
    <row r="24" s="2" customFormat="1" ht="18" customHeight="1">
      <c r="A24" s="40"/>
      <c r="B24" s="46"/>
      <c r="C24" s="40"/>
      <c r="D24" s="40"/>
      <c r="E24" s="146" t="s">
        <v>40</v>
      </c>
      <c r="F24" s="40"/>
      <c r="G24" s="40"/>
      <c r="H24" s="40"/>
      <c r="I24" s="143" t="s">
        <v>34</v>
      </c>
      <c r="J24" s="146" t="s">
        <v>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8" t="s">
        <v>2277</v>
      </c>
      <c r="BA24" s="138" t="s">
        <v>1</v>
      </c>
      <c r="BB24" s="138" t="s">
        <v>1</v>
      </c>
      <c r="BC24" s="138" t="s">
        <v>2278</v>
      </c>
      <c r="BD24" s="138" t="s">
        <v>96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8" t="s">
        <v>2279</v>
      </c>
      <c r="BA25" s="138" t="s">
        <v>1</v>
      </c>
      <c r="BB25" s="138" t="s">
        <v>1</v>
      </c>
      <c r="BC25" s="138" t="s">
        <v>2278</v>
      </c>
      <c r="BD25" s="138" t="s">
        <v>96</v>
      </c>
    </row>
    <row r="26" s="2" customFormat="1" ht="12" customHeight="1">
      <c r="A26" s="40"/>
      <c r="B26" s="46"/>
      <c r="C26" s="40"/>
      <c r="D26" s="143" t="s">
        <v>44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8" t="s">
        <v>2280</v>
      </c>
      <c r="BA26" s="138" t="s">
        <v>1</v>
      </c>
      <c r="BB26" s="138" t="s">
        <v>1</v>
      </c>
      <c r="BC26" s="138" t="s">
        <v>2281</v>
      </c>
      <c r="BD26" s="138" t="s">
        <v>96</v>
      </c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Z27" s="154" t="s">
        <v>2282</v>
      </c>
      <c r="BA27" s="154" t="s">
        <v>1</v>
      </c>
      <c r="BB27" s="154" t="s">
        <v>1</v>
      </c>
      <c r="BC27" s="154" t="s">
        <v>2283</v>
      </c>
      <c r="BD27" s="154" t="s">
        <v>96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38" t="s">
        <v>161</v>
      </c>
      <c r="BA28" s="138" t="s">
        <v>1</v>
      </c>
      <c r="BB28" s="138" t="s">
        <v>1</v>
      </c>
      <c r="BC28" s="138" t="s">
        <v>2284</v>
      </c>
      <c r="BD28" s="138" t="s">
        <v>96</v>
      </c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38" t="s">
        <v>1803</v>
      </c>
      <c r="BA29" s="138" t="s">
        <v>1</v>
      </c>
      <c r="BB29" s="138" t="s">
        <v>1</v>
      </c>
      <c r="BC29" s="138" t="s">
        <v>2285</v>
      </c>
      <c r="BD29" s="138" t="s">
        <v>96</v>
      </c>
    </row>
    <row r="30" s="2" customFormat="1" ht="25.44" customHeight="1">
      <c r="A30" s="40"/>
      <c r="B30" s="46"/>
      <c r="C30" s="40"/>
      <c r="D30" s="156" t="s">
        <v>45</v>
      </c>
      <c r="E30" s="40"/>
      <c r="F30" s="40"/>
      <c r="G30" s="40"/>
      <c r="H30" s="40"/>
      <c r="I30" s="40"/>
      <c r="J30" s="157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38" t="s">
        <v>2286</v>
      </c>
      <c r="BA30" s="138" t="s">
        <v>1</v>
      </c>
      <c r="BB30" s="138" t="s">
        <v>1</v>
      </c>
      <c r="BC30" s="138" t="s">
        <v>2122</v>
      </c>
      <c r="BD30" s="138" t="s">
        <v>96</v>
      </c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38" t="s">
        <v>2287</v>
      </c>
      <c r="BA31" s="138" t="s">
        <v>1</v>
      </c>
      <c r="BB31" s="138" t="s">
        <v>1</v>
      </c>
      <c r="BC31" s="138" t="s">
        <v>2288</v>
      </c>
      <c r="BD31" s="138" t="s">
        <v>96</v>
      </c>
    </row>
    <row r="32" s="2" customFormat="1" ht="14.4" customHeight="1">
      <c r="A32" s="40"/>
      <c r="B32" s="46"/>
      <c r="C32" s="40"/>
      <c r="D32" s="40"/>
      <c r="E32" s="40"/>
      <c r="F32" s="158" t="s">
        <v>47</v>
      </c>
      <c r="G32" s="40"/>
      <c r="H32" s="40"/>
      <c r="I32" s="158" t="s">
        <v>46</v>
      </c>
      <c r="J32" s="158" t="s">
        <v>48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38" t="s">
        <v>165</v>
      </c>
      <c r="BA32" s="138" t="s">
        <v>1</v>
      </c>
      <c r="BB32" s="138" t="s">
        <v>1</v>
      </c>
      <c r="BC32" s="138" t="s">
        <v>166</v>
      </c>
      <c r="BD32" s="138" t="s">
        <v>96</v>
      </c>
    </row>
    <row r="33" s="2" customFormat="1" ht="14.4" customHeight="1">
      <c r="A33" s="40"/>
      <c r="B33" s="46"/>
      <c r="C33" s="40"/>
      <c r="D33" s="159" t="s">
        <v>49</v>
      </c>
      <c r="E33" s="143" t="s">
        <v>50</v>
      </c>
      <c r="F33" s="160">
        <f>ROUND((SUM(BE132:BE359)),  2)</f>
        <v>0</v>
      </c>
      <c r="G33" s="40"/>
      <c r="H33" s="40"/>
      <c r="I33" s="161">
        <v>0.20999999999999999</v>
      </c>
      <c r="J33" s="160">
        <f>ROUND(((SUM(BE132:BE359))*I33),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38" t="s">
        <v>2289</v>
      </c>
      <c r="BA33" s="138" t="s">
        <v>1</v>
      </c>
      <c r="BB33" s="138" t="s">
        <v>1</v>
      </c>
      <c r="BC33" s="138" t="s">
        <v>315</v>
      </c>
      <c r="BD33" s="138" t="s">
        <v>96</v>
      </c>
    </row>
    <row r="34" s="2" customFormat="1" ht="14.4" customHeight="1">
      <c r="A34" s="40"/>
      <c r="B34" s="46"/>
      <c r="C34" s="40"/>
      <c r="D34" s="40"/>
      <c r="E34" s="143" t="s">
        <v>51</v>
      </c>
      <c r="F34" s="160">
        <f>ROUND((SUM(BF132:BF359)),  2)</f>
        <v>0</v>
      </c>
      <c r="G34" s="40"/>
      <c r="H34" s="40"/>
      <c r="I34" s="161">
        <v>0.14999999999999999</v>
      </c>
      <c r="J34" s="160">
        <f>ROUND(((SUM(BF132:BF359))*I34),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38" t="s">
        <v>210</v>
      </c>
      <c r="BA34" s="138" t="s">
        <v>1</v>
      </c>
      <c r="BB34" s="138" t="s">
        <v>1</v>
      </c>
      <c r="BC34" s="138" t="s">
        <v>2290</v>
      </c>
      <c r="BD34" s="138" t="s">
        <v>96</v>
      </c>
    </row>
    <row r="35" hidden="1" s="2" customFormat="1" ht="14.4" customHeight="1">
      <c r="A35" s="40"/>
      <c r="B35" s="46"/>
      <c r="C35" s="40"/>
      <c r="D35" s="40"/>
      <c r="E35" s="143" t="s">
        <v>52</v>
      </c>
      <c r="F35" s="160">
        <f>ROUND((SUM(BG132:BG359)),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38" t="s">
        <v>204</v>
      </c>
      <c r="BA35" s="138" t="s">
        <v>1</v>
      </c>
      <c r="BB35" s="138" t="s">
        <v>1</v>
      </c>
      <c r="BC35" s="138" t="s">
        <v>2291</v>
      </c>
      <c r="BD35" s="138" t="s">
        <v>96</v>
      </c>
    </row>
    <row r="36" hidden="1" s="2" customFormat="1" ht="14.4" customHeight="1">
      <c r="A36" s="40"/>
      <c r="B36" s="46"/>
      <c r="C36" s="40"/>
      <c r="D36" s="40"/>
      <c r="E36" s="143" t="s">
        <v>53</v>
      </c>
      <c r="F36" s="160">
        <f>ROUND((SUM(BH132:BH359)),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38" t="s">
        <v>206</v>
      </c>
      <c r="BA36" s="138" t="s">
        <v>1</v>
      </c>
      <c r="BB36" s="138" t="s">
        <v>1</v>
      </c>
      <c r="BC36" s="138" t="s">
        <v>2292</v>
      </c>
      <c r="BD36" s="138" t="s">
        <v>96</v>
      </c>
    </row>
    <row r="37" hidden="1" s="2" customFormat="1" ht="14.4" customHeight="1">
      <c r="A37" s="40"/>
      <c r="B37" s="46"/>
      <c r="C37" s="40"/>
      <c r="D37" s="40"/>
      <c r="E37" s="143" t="s">
        <v>54</v>
      </c>
      <c r="F37" s="160">
        <f>ROUND((SUM(BI132:BI359)),  2)</f>
        <v>0</v>
      </c>
      <c r="G37" s="40"/>
      <c r="H37" s="40"/>
      <c r="I37" s="161">
        <v>0</v>
      </c>
      <c r="J37" s="160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38" t="s">
        <v>1809</v>
      </c>
      <c r="BA37" s="138" t="s">
        <v>1</v>
      </c>
      <c r="BB37" s="138" t="s">
        <v>1</v>
      </c>
      <c r="BC37" s="138" t="s">
        <v>2137</v>
      </c>
      <c r="BD37" s="138" t="s">
        <v>96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38" t="s">
        <v>202</v>
      </c>
      <c r="BA38" s="138" t="s">
        <v>1</v>
      </c>
      <c r="BB38" s="138" t="s">
        <v>1</v>
      </c>
      <c r="BC38" s="138" t="s">
        <v>1407</v>
      </c>
      <c r="BD38" s="138" t="s">
        <v>96</v>
      </c>
    </row>
    <row r="39" s="2" customFormat="1" ht="25.44" customHeight="1">
      <c r="A39" s="40"/>
      <c r="B39" s="46"/>
      <c r="C39" s="162"/>
      <c r="D39" s="163" t="s">
        <v>55</v>
      </c>
      <c r="E39" s="164"/>
      <c r="F39" s="164"/>
      <c r="G39" s="165" t="s">
        <v>56</v>
      </c>
      <c r="H39" s="166" t="s">
        <v>57</v>
      </c>
      <c r="I39" s="164"/>
      <c r="J39" s="167">
        <f>SUM(J30:J37)</f>
        <v>0</v>
      </c>
      <c r="K39" s="168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2" customFormat="1" ht="14.4" customHeight="1">
      <c r="B49" s="65"/>
      <c r="D49" s="169" t="s">
        <v>58</v>
      </c>
      <c r="E49" s="170"/>
      <c r="F49" s="170"/>
      <c r="G49" s="169" t="s">
        <v>59</v>
      </c>
      <c r="H49" s="170"/>
      <c r="I49" s="170"/>
      <c r="J49" s="170"/>
      <c r="K49" s="170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71" t="s">
        <v>60</v>
      </c>
      <c r="E60" s="172"/>
      <c r="F60" s="173" t="s">
        <v>61</v>
      </c>
      <c r="G60" s="171" t="s">
        <v>60</v>
      </c>
      <c r="H60" s="172"/>
      <c r="I60" s="172"/>
      <c r="J60" s="174" t="s">
        <v>61</v>
      </c>
      <c r="K60" s="172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69" t="s">
        <v>62</v>
      </c>
      <c r="E64" s="175"/>
      <c r="F64" s="175"/>
      <c r="G64" s="169" t="s">
        <v>63</v>
      </c>
      <c r="H64" s="175"/>
      <c r="I64" s="175"/>
      <c r="J64" s="175"/>
      <c r="K64" s="175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71" t="s">
        <v>60</v>
      </c>
      <c r="E75" s="172"/>
      <c r="F75" s="173" t="s">
        <v>61</v>
      </c>
      <c r="G75" s="171" t="s">
        <v>60</v>
      </c>
      <c r="H75" s="172"/>
      <c r="I75" s="172"/>
      <c r="J75" s="174" t="s">
        <v>61</v>
      </c>
      <c r="K75" s="172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78"/>
      <c r="C80" s="179"/>
      <c r="D80" s="179"/>
      <c r="E80" s="179"/>
      <c r="F80" s="179"/>
      <c r="G80" s="179"/>
      <c r="H80" s="179"/>
      <c r="I80" s="179"/>
      <c r="J80" s="179"/>
      <c r="K80" s="179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230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0" t="str">
        <f>E7</f>
        <v>Bakov nad Jizerou, oprava vodovodu a kanalizace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132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2125-8 - IO 04.2-Kanalizační stoka S3-Nerudova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Bakov nad Jizerou</v>
      </c>
      <c r="G88" s="42"/>
      <c r="H88" s="42"/>
      <c r="I88" s="33" t="s">
        <v>24</v>
      </c>
      <c r="J88" s="81" t="str">
        <f>IF(J12="","",J12)</f>
        <v>5. 8. 2022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Vodovody a kanalizace Mladá Boleslav, a.s.</v>
      </c>
      <c r="G90" s="42"/>
      <c r="H90" s="42"/>
      <c r="I90" s="33" t="s">
        <v>38</v>
      </c>
      <c r="J90" s="38" t="str">
        <f>E21</f>
        <v>Ing. Petr Čepický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43</v>
      </c>
      <c r="J91" s="38" t="str">
        <f>E24</f>
        <v>Ing. Petr Čepický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81" t="s">
        <v>231</v>
      </c>
      <c r="D93" s="182"/>
      <c r="E93" s="182"/>
      <c r="F93" s="182"/>
      <c r="G93" s="182"/>
      <c r="H93" s="182"/>
      <c r="I93" s="182"/>
      <c r="J93" s="183" t="s">
        <v>232</v>
      </c>
      <c r="K93" s="18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84" t="s">
        <v>233</v>
      </c>
      <c r="D95" s="42"/>
      <c r="E95" s="42"/>
      <c r="F95" s="42"/>
      <c r="G95" s="42"/>
      <c r="H95" s="42"/>
      <c r="I95" s="42"/>
      <c r="J95" s="112">
        <f>J132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234</v>
      </c>
    </row>
    <row r="96" s="9" customFormat="1" ht="24.96" customHeight="1">
      <c r="A96" s="9"/>
      <c r="B96" s="185"/>
      <c r="C96" s="186"/>
      <c r="D96" s="187" t="s">
        <v>235</v>
      </c>
      <c r="E96" s="188"/>
      <c r="F96" s="188"/>
      <c r="G96" s="188"/>
      <c r="H96" s="188"/>
      <c r="I96" s="188"/>
      <c r="J96" s="189">
        <f>J133</f>
        <v>0</v>
      </c>
      <c r="K96" s="186"/>
      <c r="L96" s="19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91"/>
      <c r="C97" s="192"/>
      <c r="D97" s="193" t="s">
        <v>236</v>
      </c>
      <c r="E97" s="194"/>
      <c r="F97" s="194"/>
      <c r="G97" s="194"/>
      <c r="H97" s="194"/>
      <c r="I97" s="194"/>
      <c r="J97" s="195">
        <f>J134</f>
        <v>0</v>
      </c>
      <c r="K97" s="192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1"/>
      <c r="C98" s="192"/>
      <c r="D98" s="193" t="s">
        <v>1811</v>
      </c>
      <c r="E98" s="194"/>
      <c r="F98" s="194"/>
      <c r="G98" s="194"/>
      <c r="H98" s="194"/>
      <c r="I98" s="194"/>
      <c r="J98" s="195">
        <f>J219</f>
        <v>0</v>
      </c>
      <c r="K98" s="192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92"/>
      <c r="D99" s="193" t="s">
        <v>1812</v>
      </c>
      <c r="E99" s="194"/>
      <c r="F99" s="194"/>
      <c r="G99" s="194"/>
      <c r="H99" s="194"/>
      <c r="I99" s="194"/>
      <c r="J99" s="195">
        <f>J222</f>
        <v>0</v>
      </c>
      <c r="K99" s="192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92"/>
      <c r="D100" s="193" t="s">
        <v>237</v>
      </c>
      <c r="E100" s="194"/>
      <c r="F100" s="194"/>
      <c r="G100" s="194"/>
      <c r="H100" s="194"/>
      <c r="I100" s="194"/>
      <c r="J100" s="195">
        <f>J227</f>
        <v>0</v>
      </c>
      <c r="K100" s="192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92"/>
      <c r="D101" s="193" t="s">
        <v>238</v>
      </c>
      <c r="E101" s="194"/>
      <c r="F101" s="194"/>
      <c r="G101" s="194"/>
      <c r="H101" s="194"/>
      <c r="I101" s="194"/>
      <c r="J101" s="195">
        <f>J232</f>
        <v>0</v>
      </c>
      <c r="K101" s="192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92"/>
      <c r="D102" s="193" t="s">
        <v>240</v>
      </c>
      <c r="E102" s="194"/>
      <c r="F102" s="194"/>
      <c r="G102" s="194"/>
      <c r="H102" s="194"/>
      <c r="I102" s="194"/>
      <c r="J102" s="195">
        <f>J246</f>
        <v>0</v>
      </c>
      <c r="K102" s="192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92"/>
      <c r="D103" s="193" t="s">
        <v>241</v>
      </c>
      <c r="E103" s="194"/>
      <c r="F103" s="194"/>
      <c r="G103" s="194"/>
      <c r="H103" s="194"/>
      <c r="I103" s="194"/>
      <c r="J103" s="195">
        <f>J310</f>
        <v>0</v>
      </c>
      <c r="K103" s="192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1"/>
      <c r="C104" s="192"/>
      <c r="D104" s="193" t="s">
        <v>1813</v>
      </c>
      <c r="E104" s="194"/>
      <c r="F104" s="194"/>
      <c r="G104" s="194"/>
      <c r="H104" s="194"/>
      <c r="I104" s="194"/>
      <c r="J104" s="195">
        <f>J319</f>
        <v>0</v>
      </c>
      <c r="K104" s="192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92"/>
      <c r="D105" s="193" t="s">
        <v>243</v>
      </c>
      <c r="E105" s="194"/>
      <c r="F105" s="194"/>
      <c r="G105" s="194"/>
      <c r="H105" s="194"/>
      <c r="I105" s="194"/>
      <c r="J105" s="195">
        <f>J329</f>
        <v>0</v>
      </c>
      <c r="K105" s="192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92"/>
      <c r="D106" s="193" t="s">
        <v>244</v>
      </c>
      <c r="E106" s="194"/>
      <c r="F106" s="194"/>
      <c r="G106" s="194"/>
      <c r="H106" s="194"/>
      <c r="I106" s="194"/>
      <c r="J106" s="195">
        <f>J339</f>
        <v>0</v>
      </c>
      <c r="K106" s="192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5"/>
      <c r="C107" s="186"/>
      <c r="D107" s="187" t="s">
        <v>1814</v>
      </c>
      <c r="E107" s="188"/>
      <c r="F107" s="188"/>
      <c r="G107" s="188"/>
      <c r="H107" s="188"/>
      <c r="I107" s="188"/>
      <c r="J107" s="189">
        <f>J344</f>
        <v>0</v>
      </c>
      <c r="K107" s="186"/>
      <c r="L107" s="19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1"/>
      <c r="C108" s="192"/>
      <c r="D108" s="193" t="s">
        <v>1815</v>
      </c>
      <c r="E108" s="194"/>
      <c r="F108" s="194"/>
      <c r="G108" s="194"/>
      <c r="H108" s="194"/>
      <c r="I108" s="194"/>
      <c r="J108" s="195">
        <f>J345</f>
        <v>0</v>
      </c>
      <c r="K108" s="192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5"/>
      <c r="C109" s="186"/>
      <c r="D109" s="187" t="s">
        <v>245</v>
      </c>
      <c r="E109" s="188"/>
      <c r="F109" s="188"/>
      <c r="G109" s="188"/>
      <c r="H109" s="188"/>
      <c r="I109" s="188"/>
      <c r="J109" s="189">
        <f>J350</f>
        <v>0</v>
      </c>
      <c r="K109" s="186"/>
      <c r="L109" s="19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1"/>
      <c r="C110" s="192"/>
      <c r="D110" s="193" t="s">
        <v>246</v>
      </c>
      <c r="E110" s="194"/>
      <c r="F110" s="194"/>
      <c r="G110" s="194"/>
      <c r="H110" s="194"/>
      <c r="I110" s="194"/>
      <c r="J110" s="195">
        <f>J351</f>
        <v>0</v>
      </c>
      <c r="K110" s="192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1"/>
      <c r="C111" s="192"/>
      <c r="D111" s="193" t="s">
        <v>247</v>
      </c>
      <c r="E111" s="194"/>
      <c r="F111" s="194"/>
      <c r="G111" s="194"/>
      <c r="H111" s="194"/>
      <c r="I111" s="194"/>
      <c r="J111" s="195">
        <f>J356</f>
        <v>0</v>
      </c>
      <c r="K111" s="192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1"/>
      <c r="C112" s="192"/>
      <c r="D112" s="193" t="s">
        <v>248</v>
      </c>
      <c r="E112" s="194"/>
      <c r="F112" s="194"/>
      <c r="G112" s="194"/>
      <c r="H112" s="194"/>
      <c r="I112" s="194"/>
      <c r="J112" s="195">
        <f>J358</f>
        <v>0</v>
      </c>
      <c r="K112" s="192"/>
      <c r="L112" s="19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249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0" t="str">
        <f>E7</f>
        <v>Bakov nad Jizerou, oprava vodovodu a kanalizace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132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E9</f>
        <v>2125-8 - IO 04.2-Kanalizační stoka S3-Nerudova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22</v>
      </c>
      <c r="D126" s="42"/>
      <c r="E126" s="42"/>
      <c r="F126" s="28" t="str">
        <f>F12</f>
        <v>Bakov nad Jizerou</v>
      </c>
      <c r="G126" s="42"/>
      <c r="H126" s="42"/>
      <c r="I126" s="33" t="s">
        <v>24</v>
      </c>
      <c r="J126" s="81" t="str">
        <f>IF(J12="","",J12)</f>
        <v>5. 8. 2022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30</v>
      </c>
      <c r="D128" s="42"/>
      <c r="E128" s="42"/>
      <c r="F128" s="28" t="str">
        <f>E15</f>
        <v>Vodovody a kanalizace Mladá Boleslav, a.s.</v>
      </c>
      <c r="G128" s="42"/>
      <c r="H128" s="42"/>
      <c r="I128" s="33" t="s">
        <v>38</v>
      </c>
      <c r="J128" s="38" t="str">
        <f>E21</f>
        <v>Ing. Petr Čepický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3" t="s">
        <v>36</v>
      </c>
      <c r="D129" s="42"/>
      <c r="E129" s="42"/>
      <c r="F129" s="28" t="str">
        <f>IF(E18="","",E18)</f>
        <v>Vyplň údaj</v>
      </c>
      <c r="G129" s="42"/>
      <c r="H129" s="42"/>
      <c r="I129" s="33" t="s">
        <v>43</v>
      </c>
      <c r="J129" s="38" t="str">
        <f>E24</f>
        <v>Ing. Petr Čepický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197"/>
      <c r="B131" s="198"/>
      <c r="C131" s="199" t="s">
        <v>250</v>
      </c>
      <c r="D131" s="200" t="s">
        <v>70</v>
      </c>
      <c r="E131" s="200" t="s">
        <v>66</v>
      </c>
      <c r="F131" s="200" t="s">
        <v>67</v>
      </c>
      <c r="G131" s="200" t="s">
        <v>251</v>
      </c>
      <c r="H131" s="200" t="s">
        <v>252</v>
      </c>
      <c r="I131" s="200" t="s">
        <v>253</v>
      </c>
      <c r="J131" s="201" t="s">
        <v>232</v>
      </c>
      <c r="K131" s="202" t="s">
        <v>254</v>
      </c>
      <c r="L131" s="203"/>
      <c r="M131" s="102" t="s">
        <v>1</v>
      </c>
      <c r="N131" s="103" t="s">
        <v>49</v>
      </c>
      <c r="O131" s="103" t="s">
        <v>255</v>
      </c>
      <c r="P131" s="103" t="s">
        <v>256</v>
      </c>
      <c r="Q131" s="103" t="s">
        <v>257</v>
      </c>
      <c r="R131" s="103" t="s">
        <v>258</v>
      </c>
      <c r="S131" s="103" t="s">
        <v>259</v>
      </c>
      <c r="T131" s="104" t="s">
        <v>260</v>
      </c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</row>
    <row r="132" s="2" customFormat="1" ht="22.8" customHeight="1">
      <c r="A132" s="40"/>
      <c r="B132" s="41"/>
      <c r="C132" s="109" t="s">
        <v>261</v>
      </c>
      <c r="D132" s="42"/>
      <c r="E132" s="42"/>
      <c r="F132" s="42"/>
      <c r="G132" s="42"/>
      <c r="H132" s="42"/>
      <c r="I132" s="42"/>
      <c r="J132" s="204">
        <f>BK132</f>
        <v>0</v>
      </c>
      <c r="K132" s="42"/>
      <c r="L132" s="46"/>
      <c r="M132" s="105"/>
      <c r="N132" s="205"/>
      <c r="O132" s="106"/>
      <c r="P132" s="206">
        <f>P133+P344+P350</f>
        <v>0</v>
      </c>
      <c r="Q132" s="106"/>
      <c r="R132" s="206">
        <f>R133+R344+R350</f>
        <v>394.1629328599999</v>
      </c>
      <c r="S132" s="106"/>
      <c r="T132" s="207">
        <f>T133+T344+T350</f>
        <v>124.737281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84</v>
      </c>
      <c r="AU132" s="18" t="s">
        <v>234</v>
      </c>
      <c r="BK132" s="208">
        <f>BK133+BK344+BK350</f>
        <v>0</v>
      </c>
    </row>
    <row r="133" s="12" customFormat="1" ht="25.92" customHeight="1">
      <c r="A133" s="12"/>
      <c r="B133" s="209"/>
      <c r="C133" s="210"/>
      <c r="D133" s="211" t="s">
        <v>84</v>
      </c>
      <c r="E133" s="212" t="s">
        <v>262</v>
      </c>
      <c r="F133" s="212" t="s">
        <v>263</v>
      </c>
      <c r="G133" s="210"/>
      <c r="H133" s="210"/>
      <c r="I133" s="213"/>
      <c r="J133" s="214">
        <f>BK133</f>
        <v>0</v>
      </c>
      <c r="K133" s="210"/>
      <c r="L133" s="215"/>
      <c r="M133" s="216"/>
      <c r="N133" s="217"/>
      <c r="O133" s="217"/>
      <c r="P133" s="218">
        <f>P134+P219+P222+P227+P232+P246+P310+P329+P339</f>
        <v>0</v>
      </c>
      <c r="Q133" s="217"/>
      <c r="R133" s="218">
        <f>R134+R219+R222+R227+R232+R246+R310+R329+R339</f>
        <v>394.09314325999992</v>
      </c>
      <c r="S133" s="217"/>
      <c r="T133" s="219">
        <f>T134+T219+T222+T227+T232+T246+T310+T329+T339</f>
        <v>124.737281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93</v>
      </c>
      <c r="AT133" s="221" t="s">
        <v>84</v>
      </c>
      <c r="AU133" s="221" t="s">
        <v>85</v>
      </c>
      <c r="AY133" s="220" t="s">
        <v>264</v>
      </c>
      <c r="BK133" s="222">
        <f>BK134+BK219+BK222+BK227+BK232+BK246+BK310+BK329+BK339</f>
        <v>0</v>
      </c>
    </row>
    <row r="134" s="12" customFormat="1" ht="22.8" customHeight="1">
      <c r="A134" s="12"/>
      <c r="B134" s="209"/>
      <c r="C134" s="210"/>
      <c r="D134" s="211" t="s">
        <v>84</v>
      </c>
      <c r="E134" s="223" t="s">
        <v>93</v>
      </c>
      <c r="F134" s="223" t="s">
        <v>265</v>
      </c>
      <c r="G134" s="210"/>
      <c r="H134" s="210"/>
      <c r="I134" s="213"/>
      <c r="J134" s="224">
        <f>BK134</f>
        <v>0</v>
      </c>
      <c r="K134" s="210"/>
      <c r="L134" s="215"/>
      <c r="M134" s="216"/>
      <c r="N134" s="217"/>
      <c r="O134" s="217"/>
      <c r="P134" s="218">
        <f>SUM(P135:P218)</f>
        <v>0</v>
      </c>
      <c r="Q134" s="217"/>
      <c r="R134" s="218">
        <f>SUM(R135:R218)</f>
        <v>357.45076324999997</v>
      </c>
      <c r="S134" s="217"/>
      <c r="T134" s="219">
        <f>SUM(T135:T218)</f>
        <v>81.459670000000003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93</v>
      </c>
      <c r="AT134" s="221" t="s">
        <v>84</v>
      </c>
      <c r="AU134" s="221" t="s">
        <v>93</v>
      </c>
      <c r="AY134" s="220" t="s">
        <v>264</v>
      </c>
      <c r="BK134" s="222">
        <f>SUM(BK135:BK218)</f>
        <v>0</v>
      </c>
    </row>
    <row r="135" s="2" customFormat="1" ht="33" customHeight="1">
      <c r="A135" s="40"/>
      <c r="B135" s="41"/>
      <c r="C135" s="225" t="s">
        <v>93</v>
      </c>
      <c r="D135" s="225" t="s">
        <v>266</v>
      </c>
      <c r="E135" s="226" t="s">
        <v>1069</v>
      </c>
      <c r="F135" s="227" t="s">
        <v>1070</v>
      </c>
      <c r="G135" s="228" t="s">
        <v>269</v>
      </c>
      <c r="H135" s="229">
        <v>124.018</v>
      </c>
      <c r="I135" s="230"/>
      <c r="J135" s="231">
        <f>ROUND(I135*H135,2)</f>
        <v>0</v>
      </c>
      <c r="K135" s="232"/>
      <c r="L135" s="46"/>
      <c r="M135" s="233" t="s">
        <v>1</v>
      </c>
      <c r="N135" s="234" t="s">
        <v>50</v>
      </c>
      <c r="O135" s="93"/>
      <c r="P135" s="235">
        <f>O135*H135</f>
        <v>0</v>
      </c>
      <c r="Q135" s="235">
        <v>0</v>
      </c>
      <c r="R135" s="235">
        <f>Q135*H135</f>
        <v>0</v>
      </c>
      <c r="S135" s="235">
        <v>0.44</v>
      </c>
      <c r="T135" s="236">
        <f>S135*H135</f>
        <v>54.567920000000001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7" t="s">
        <v>270</v>
      </c>
      <c r="AT135" s="237" t="s">
        <v>266</v>
      </c>
      <c r="AU135" s="237" t="s">
        <v>96</v>
      </c>
      <c r="AY135" s="18" t="s">
        <v>264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8" t="s">
        <v>93</v>
      </c>
      <c r="BK135" s="238">
        <f>ROUND(I135*H135,2)</f>
        <v>0</v>
      </c>
      <c r="BL135" s="18" t="s">
        <v>270</v>
      </c>
      <c r="BM135" s="237" t="s">
        <v>2293</v>
      </c>
    </row>
    <row r="136" s="13" customFormat="1">
      <c r="A136" s="13"/>
      <c r="B136" s="239"/>
      <c r="C136" s="240"/>
      <c r="D136" s="241" t="s">
        <v>272</v>
      </c>
      <c r="E136" s="242" t="s">
        <v>2272</v>
      </c>
      <c r="F136" s="243" t="s">
        <v>2294</v>
      </c>
      <c r="G136" s="240"/>
      <c r="H136" s="244">
        <v>84.299999999999997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272</v>
      </c>
      <c r="AU136" s="250" t="s">
        <v>96</v>
      </c>
      <c r="AV136" s="13" t="s">
        <v>96</v>
      </c>
      <c r="AW136" s="13" t="s">
        <v>42</v>
      </c>
      <c r="AX136" s="13" t="s">
        <v>85</v>
      </c>
      <c r="AY136" s="250" t="s">
        <v>264</v>
      </c>
    </row>
    <row r="137" s="14" customFormat="1">
      <c r="A137" s="14"/>
      <c r="B137" s="251"/>
      <c r="C137" s="252"/>
      <c r="D137" s="241" t="s">
        <v>272</v>
      </c>
      <c r="E137" s="253" t="s">
        <v>2274</v>
      </c>
      <c r="F137" s="254" t="s">
        <v>281</v>
      </c>
      <c r="G137" s="252"/>
      <c r="H137" s="255">
        <v>84.299999999999997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272</v>
      </c>
      <c r="AU137" s="261" t="s">
        <v>96</v>
      </c>
      <c r="AV137" s="14" t="s">
        <v>282</v>
      </c>
      <c r="AW137" s="14" t="s">
        <v>42</v>
      </c>
      <c r="AX137" s="14" t="s">
        <v>85</v>
      </c>
      <c r="AY137" s="261" t="s">
        <v>264</v>
      </c>
    </row>
    <row r="138" s="13" customFormat="1">
      <c r="A138" s="13"/>
      <c r="B138" s="239"/>
      <c r="C138" s="240"/>
      <c r="D138" s="241" t="s">
        <v>272</v>
      </c>
      <c r="E138" s="242" t="s">
        <v>2275</v>
      </c>
      <c r="F138" s="243" t="s">
        <v>2295</v>
      </c>
      <c r="G138" s="240"/>
      <c r="H138" s="244">
        <v>28.899999999999999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272</v>
      </c>
      <c r="AU138" s="250" t="s">
        <v>96</v>
      </c>
      <c r="AV138" s="13" t="s">
        <v>96</v>
      </c>
      <c r="AW138" s="13" t="s">
        <v>42</v>
      </c>
      <c r="AX138" s="13" t="s">
        <v>85</v>
      </c>
      <c r="AY138" s="250" t="s">
        <v>264</v>
      </c>
    </row>
    <row r="139" s="14" customFormat="1">
      <c r="A139" s="14"/>
      <c r="B139" s="251"/>
      <c r="C139" s="252"/>
      <c r="D139" s="241" t="s">
        <v>272</v>
      </c>
      <c r="E139" s="253" t="s">
        <v>1765</v>
      </c>
      <c r="F139" s="254" t="s">
        <v>281</v>
      </c>
      <c r="G139" s="252"/>
      <c r="H139" s="255">
        <v>28.899999999999999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272</v>
      </c>
      <c r="AU139" s="261" t="s">
        <v>96</v>
      </c>
      <c r="AV139" s="14" t="s">
        <v>282</v>
      </c>
      <c r="AW139" s="14" t="s">
        <v>42</v>
      </c>
      <c r="AX139" s="14" t="s">
        <v>85</v>
      </c>
      <c r="AY139" s="261" t="s">
        <v>264</v>
      </c>
    </row>
    <row r="140" s="13" customFormat="1">
      <c r="A140" s="13"/>
      <c r="B140" s="239"/>
      <c r="C140" s="240"/>
      <c r="D140" s="241" t="s">
        <v>272</v>
      </c>
      <c r="E140" s="242" t="s">
        <v>2277</v>
      </c>
      <c r="F140" s="243" t="s">
        <v>2296</v>
      </c>
      <c r="G140" s="240"/>
      <c r="H140" s="244">
        <v>211.47999999999999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272</v>
      </c>
      <c r="AU140" s="250" t="s">
        <v>96</v>
      </c>
      <c r="AV140" s="13" t="s">
        <v>96</v>
      </c>
      <c r="AW140" s="13" t="s">
        <v>42</v>
      </c>
      <c r="AX140" s="13" t="s">
        <v>85</v>
      </c>
      <c r="AY140" s="250" t="s">
        <v>264</v>
      </c>
    </row>
    <row r="141" s="14" customFormat="1">
      <c r="A141" s="14"/>
      <c r="B141" s="251"/>
      <c r="C141" s="252"/>
      <c r="D141" s="241" t="s">
        <v>272</v>
      </c>
      <c r="E141" s="253" t="s">
        <v>2279</v>
      </c>
      <c r="F141" s="254" t="s">
        <v>281</v>
      </c>
      <c r="G141" s="252"/>
      <c r="H141" s="255">
        <v>211.47999999999999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272</v>
      </c>
      <c r="AU141" s="261" t="s">
        <v>96</v>
      </c>
      <c r="AV141" s="14" t="s">
        <v>282</v>
      </c>
      <c r="AW141" s="14" t="s">
        <v>42</v>
      </c>
      <c r="AX141" s="14" t="s">
        <v>85</v>
      </c>
      <c r="AY141" s="261" t="s">
        <v>264</v>
      </c>
    </row>
    <row r="142" s="13" customFormat="1">
      <c r="A142" s="13"/>
      <c r="B142" s="239"/>
      <c r="C142" s="240"/>
      <c r="D142" s="241" t="s">
        <v>272</v>
      </c>
      <c r="E142" s="242" t="s">
        <v>2282</v>
      </c>
      <c r="F142" s="243" t="s">
        <v>2297</v>
      </c>
      <c r="G142" s="240"/>
      <c r="H142" s="244">
        <v>62.137999999999998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272</v>
      </c>
      <c r="AU142" s="250" t="s">
        <v>96</v>
      </c>
      <c r="AV142" s="13" t="s">
        <v>96</v>
      </c>
      <c r="AW142" s="13" t="s">
        <v>42</v>
      </c>
      <c r="AX142" s="13" t="s">
        <v>85</v>
      </c>
      <c r="AY142" s="250" t="s">
        <v>264</v>
      </c>
    </row>
    <row r="143" s="14" customFormat="1">
      <c r="A143" s="14"/>
      <c r="B143" s="251"/>
      <c r="C143" s="252"/>
      <c r="D143" s="241" t="s">
        <v>272</v>
      </c>
      <c r="E143" s="253" t="s">
        <v>1821</v>
      </c>
      <c r="F143" s="254" t="s">
        <v>281</v>
      </c>
      <c r="G143" s="252"/>
      <c r="H143" s="255">
        <v>62.137999999999998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272</v>
      </c>
      <c r="AU143" s="261" t="s">
        <v>96</v>
      </c>
      <c r="AV143" s="14" t="s">
        <v>282</v>
      </c>
      <c r="AW143" s="14" t="s">
        <v>42</v>
      </c>
      <c r="AX143" s="14" t="s">
        <v>85</v>
      </c>
      <c r="AY143" s="261" t="s">
        <v>264</v>
      </c>
    </row>
    <row r="144" s="13" customFormat="1">
      <c r="A144" s="13"/>
      <c r="B144" s="239"/>
      <c r="C144" s="240"/>
      <c r="D144" s="241" t="s">
        <v>272</v>
      </c>
      <c r="E144" s="242" t="s">
        <v>2280</v>
      </c>
      <c r="F144" s="243" t="s">
        <v>2298</v>
      </c>
      <c r="G144" s="240"/>
      <c r="H144" s="244">
        <v>2.3889999999999998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272</v>
      </c>
      <c r="AU144" s="250" t="s">
        <v>96</v>
      </c>
      <c r="AV144" s="13" t="s">
        <v>96</v>
      </c>
      <c r="AW144" s="13" t="s">
        <v>42</v>
      </c>
      <c r="AX144" s="13" t="s">
        <v>85</v>
      </c>
      <c r="AY144" s="250" t="s">
        <v>264</v>
      </c>
    </row>
    <row r="145" s="14" customFormat="1">
      <c r="A145" s="14"/>
      <c r="B145" s="251"/>
      <c r="C145" s="252"/>
      <c r="D145" s="241" t="s">
        <v>272</v>
      </c>
      <c r="E145" s="253" t="s">
        <v>1</v>
      </c>
      <c r="F145" s="254" t="s">
        <v>281</v>
      </c>
      <c r="G145" s="252"/>
      <c r="H145" s="255">
        <v>2.3889999999999998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272</v>
      </c>
      <c r="AU145" s="261" t="s">
        <v>96</v>
      </c>
      <c r="AV145" s="14" t="s">
        <v>282</v>
      </c>
      <c r="AW145" s="14" t="s">
        <v>42</v>
      </c>
      <c r="AX145" s="14" t="s">
        <v>85</v>
      </c>
      <c r="AY145" s="261" t="s">
        <v>264</v>
      </c>
    </row>
    <row r="146" s="13" customFormat="1">
      <c r="A146" s="13"/>
      <c r="B146" s="239"/>
      <c r="C146" s="240"/>
      <c r="D146" s="241" t="s">
        <v>272</v>
      </c>
      <c r="E146" s="242" t="s">
        <v>2299</v>
      </c>
      <c r="F146" s="243" t="s">
        <v>2300</v>
      </c>
      <c r="G146" s="240"/>
      <c r="H146" s="244">
        <v>14.456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272</v>
      </c>
      <c r="AU146" s="250" t="s">
        <v>96</v>
      </c>
      <c r="AV146" s="13" t="s">
        <v>96</v>
      </c>
      <c r="AW146" s="13" t="s">
        <v>42</v>
      </c>
      <c r="AX146" s="13" t="s">
        <v>85</v>
      </c>
      <c r="AY146" s="250" t="s">
        <v>264</v>
      </c>
    </row>
    <row r="147" s="14" customFormat="1">
      <c r="A147" s="14"/>
      <c r="B147" s="251"/>
      <c r="C147" s="252"/>
      <c r="D147" s="241" t="s">
        <v>272</v>
      </c>
      <c r="E147" s="253" t="s">
        <v>1803</v>
      </c>
      <c r="F147" s="254" t="s">
        <v>281</v>
      </c>
      <c r="G147" s="252"/>
      <c r="H147" s="255">
        <v>14.456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272</v>
      </c>
      <c r="AU147" s="261" t="s">
        <v>96</v>
      </c>
      <c r="AV147" s="14" t="s">
        <v>282</v>
      </c>
      <c r="AW147" s="14" t="s">
        <v>42</v>
      </c>
      <c r="AX147" s="14" t="s">
        <v>85</v>
      </c>
      <c r="AY147" s="261" t="s">
        <v>264</v>
      </c>
    </row>
    <row r="148" s="13" customFormat="1">
      <c r="A148" s="13"/>
      <c r="B148" s="239"/>
      <c r="C148" s="240"/>
      <c r="D148" s="241" t="s">
        <v>272</v>
      </c>
      <c r="E148" s="242" t="s">
        <v>161</v>
      </c>
      <c r="F148" s="243" t="s">
        <v>2301</v>
      </c>
      <c r="G148" s="240"/>
      <c r="H148" s="244">
        <v>114.52500000000001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272</v>
      </c>
      <c r="AU148" s="250" t="s">
        <v>96</v>
      </c>
      <c r="AV148" s="13" t="s">
        <v>96</v>
      </c>
      <c r="AW148" s="13" t="s">
        <v>42</v>
      </c>
      <c r="AX148" s="13" t="s">
        <v>85</v>
      </c>
      <c r="AY148" s="250" t="s">
        <v>264</v>
      </c>
    </row>
    <row r="149" s="13" customFormat="1">
      <c r="A149" s="13"/>
      <c r="B149" s="239"/>
      <c r="C149" s="240"/>
      <c r="D149" s="241" t="s">
        <v>272</v>
      </c>
      <c r="E149" s="242" t="s">
        <v>2286</v>
      </c>
      <c r="F149" s="243" t="s">
        <v>2147</v>
      </c>
      <c r="G149" s="240"/>
      <c r="H149" s="244">
        <v>9.4930000000000003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272</v>
      </c>
      <c r="AU149" s="250" t="s">
        <v>96</v>
      </c>
      <c r="AV149" s="13" t="s">
        <v>96</v>
      </c>
      <c r="AW149" s="13" t="s">
        <v>42</v>
      </c>
      <c r="AX149" s="13" t="s">
        <v>85</v>
      </c>
      <c r="AY149" s="250" t="s">
        <v>264</v>
      </c>
    </row>
    <row r="150" s="14" customFormat="1">
      <c r="A150" s="14"/>
      <c r="B150" s="251"/>
      <c r="C150" s="252"/>
      <c r="D150" s="241" t="s">
        <v>272</v>
      </c>
      <c r="E150" s="253" t="s">
        <v>2287</v>
      </c>
      <c r="F150" s="254" t="s">
        <v>281</v>
      </c>
      <c r="G150" s="252"/>
      <c r="H150" s="255">
        <v>124.018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272</v>
      </c>
      <c r="AU150" s="261" t="s">
        <v>96</v>
      </c>
      <c r="AV150" s="14" t="s">
        <v>282</v>
      </c>
      <c r="AW150" s="14" t="s">
        <v>42</v>
      </c>
      <c r="AX150" s="14" t="s">
        <v>93</v>
      </c>
      <c r="AY150" s="261" t="s">
        <v>264</v>
      </c>
    </row>
    <row r="151" s="2" customFormat="1" ht="33" customHeight="1">
      <c r="A151" s="40"/>
      <c r="B151" s="41"/>
      <c r="C151" s="225" t="s">
        <v>96</v>
      </c>
      <c r="D151" s="225" t="s">
        <v>266</v>
      </c>
      <c r="E151" s="226" t="s">
        <v>300</v>
      </c>
      <c r="F151" s="227" t="s">
        <v>301</v>
      </c>
      <c r="G151" s="228" t="s">
        <v>269</v>
      </c>
      <c r="H151" s="229">
        <v>114.52500000000001</v>
      </c>
      <c r="I151" s="230"/>
      <c r="J151" s="231">
        <f>ROUND(I151*H151,2)</f>
        <v>0</v>
      </c>
      <c r="K151" s="232"/>
      <c r="L151" s="46"/>
      <c r="M151" s="233" t="s">
        <v>1</v>
      </c>
      <c r="N151" s="234" t="s">
        <v>50</v>
      </c>
      <c r="O151" s="93"/>
      <c r="P151" s="235">
        <f>O151*H151</f>
        <v>0</v>
      </c>
      <c r="Q151" s="235">
        <v>9.0000000000000006E-05</v>
      </c>
      <c r="R151" s="235">
        <f>Q151*H151</f>
        <v>0.01030725</v>
      </c>
      <c r="S151" s="235">
        <v>0.23000000000000001</v>
      </c>
      <c r="T151" s="236">
        <f>S151*H151</f>
        <v>26.340750000000003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7" t="s">
        <v>270</v>
      </c>
      <c r="AT151" s="237" t="s">
        <v>266</v>
      </c>
      <c r="AU151" s="237" t="s">
        <v>96</v>
      </c>
      <c r="AY151" s="18" t="s">
        <v>264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8" t="s">
        <v>93</v>
      </c>
      <c r="BK151" s="238">
        <f>ROUND(I151*H151,2)</f>
        <v>0</v>
      </c>
      <c r="BL151" s="18" t="s">
        <v>270</v>
      </c>
      <c r="BM151" s="237" t="s">
        <v>2302</v>
      </c>
    </row>
    <row r="152" s="13" customFormat="1">
      <c r="A152" s="13"/>
      <c r="B152" s="239"/>
      <c r="C152" s="240"/>
      <c r="D152" s="241" t="s">
        <v>272</v>
      </c>
      <c r="E152" s="242" t="s">
        <v>1</v>
      </c>
      <c r="F152" s="243" t="s">
        <v>161</v>
      </c>
      <c r="G152" s="240"/>
      <c r="H152" s="244">
        <v>114.52500000000001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272</v>
      </c>
      <c r="AU152" s="250" t="s">
        <v>96</v>
      </c>
      <c r="AV152" s="13" t="s">
        <v>96</v>
      </c>
      <c r="AW152" s="13" t="s">
        <v>42</v>
      </c>
      <c r="AX152" s="13" t="s">
        <v>93</v>
      </c>
      <c r="AY152" s="250" t="s">
        <v>264</v>
      </c>
    </row>
    <row r="153" s="2" customFormat="1" ht="16.5" customHeight="1">
      <c r="A153" s="40"/>
      <c r="B153" s="41"/>
      <c r="C153" s="225" t="s">
        <v>282</v>
      </c>
      <c r="D153" s="225" t="s">
        <v>266</v>
      </c>
      <c r="E153" s="226" t="s">
        <v>1072</v>
      </c>
      <c r="F153" s="227" t="s">
        <v>1073</v>
      </c>
      <c r="G153" s="228" t="s">
        <v>308</v>
      </c>
      <c r="H153" s="229">
        <v>1.8999999999999999</v>
      </c>
      <c r="I153" s="230"/>
      <c r="J153" s="231">
        <f>ROUND(I153*H153,2)</f>
        <v>0</v>
      </c>
      <c r="K153" s="232"/>
      <c r="L153" s="46"/>
      <c r="M153" s="233" t="s">
        <v>1</v>
      </c>
      <c r="N153" s="234" t="s">
        <v>50</v>
      </c>
      <c r="O153" s="93"/>
      <c r="P153" s="235">
        <f>O153*H153</f>
        <v>0</v>
      </c>
      <c r="Q153" s="235">
        <v>0</v>
      </c>
      <c r="R153" s="235">
        <f>Q153*H153</f>
        <v>0</v>
      </c>
      <c r="S153" s="235">
        <v>0.28999999999999998</v>
      </c>
      <c r="T153" s="236">
        <f>S153*H153</f>
        <v>0.55099999999999993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7" t="s">
        <v>270</v>
      </c>
      <c r="AT153" s="237" t="s">
        <v>266</v>
      </c>
      <c r="AU153" s="237" t="s">
        <v>96</v>
      </c>
      <c r="AY153" s="18" t="s">
        <v>264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8" t="s">
        <v>93</v>
      </c>
      <c r="BK153" s="238">
        <f>ROUND(I153*H153,2)</f>
        <v>0</v>
      </c>
      <c r="BL153" s="18" t="s">
        <v>270</v>
      </c>
      <c r="BM153" s="237" t="s">
        <v>2303</v>
      </c>
    </row>
    <row r="154" s="13" customFormat="1">
      <c r="A154" s="13"/>
      <c r="B154" s="239"/>
      <c r="C154" s="240"/>
      <c r="D154" s="241" t="s">
        <v>272</v>
      </c>
      <c r="E154" s="242" t="s">
        <v>165</v>
      </c>
      <c r="F154" s="243" t="s">
        <v>310</v>
      </c>
      <c r="G154" s="240"/>
      <c r="H154" s="244">
        <v>1.8999999999999999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272</v>
      </c>
      <c r="AU154" s="250" t="s">
        <v>96</v>
      </c>
      <c r="AV154" s="13" t="s">
        <v>96</v>
      </c>
      <c r="AW154" s="13" t="s">
        <v>42</v>
      </c>
      <c r="AX154" s="13" t="s">
        <v>93</v>
      </c>
      <c r="AY154" s="250" t="s">
        <v>264</v>
      </c>
    </row>
    <row r="155" s="2" customFormat="1" ht="24.15" customHeight="1">
      <c r="A155" s="40"/>
      <c r="B155" s="41"/>
      <c r="C155" s="225" t="s">
        <v>270</v>
      </c>
      <c r="D155" s="225" t="s">
        <v>266</v>
      </c>
      <c r="E155" s="226" t="s">
        <v>316</v>
      </c>
      <c r="F155" s="227" t="s">
        <v>317</v>
      </c>
      <c r="G155" s="228" t="s">
        <v>318</v>
      </c>
      <c r="H155" s="229">
        <v>134.88</v>
      </c>
      <c r="I155" s="230"/>
      <c r="J155" s="231">
        <f>ROUND(I155*H155,2)</f>
        <v>0</v>
      </c>
      <c r="K155" s="232"/>
      <c r="L155" s="46"/>
      <c r="M155" s="233" t="s">
        <v>1</v>
      </c>
      <c r="N155" s="234" t="s">
        <v>50</v>
      </c>
      <c r="O155" s="93"/>
      <c r="P155" s="235">
        <f>O155*H155</f>
        <v>0</v>
      </c>
      <c r="Q155" s="235">
        <v>3.0000000000000001E-05</v>
      </c>
      <c r="R155" s="235">
        <f>Q155*H155</f>
        <v>0.0040464000000000003</v>
      </c>
      <c r="S155" s="235">
        <v>0</v>
      </c>
      <c r="T155" s="23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7" t="s">
        <v>270</v>
      </c>
      <c r="AT155" s="237" t="s">
        <v>266</v>
      </c>
      <c r="AU155" s="237" t="s">
        <v>96</v>
      </c>
      <c r="AY155" s="18" t="s">
        <v>264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8" t="s">
        <v>93</v>
      </c>
      <c r="BK155" s="238">
        <f>ROUND(I155*H155,2)</f>
        <v>0</v>
      </c>
      <c r="BL155" s="18" t="s">
        <v>270</v>
      </c>
      <c r="BM155" s="237" t="s">
        <v>2304</v>
      </c>
    </row>
    <row r="156" s="13" customFormat="1">
      <c r="A156" s="13"/>
      <c r="B156" s="239"/>
      <c r="C156" s="240"/>
      <c r="D156" s="241" t="s">
        <v>272</v>
      </c>
      <c r="E156" s="242" t="s">
        <v>1</v>
      </c>
      <c r="F156" s="243" t="s">
        <v>2305</v>
      </c>
      <c r="G156" s="240"/>
      <c r="H156" s="244">
        <v>134.88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272</v>
      </c>
      <c r="AU156" s="250" t="s">
        <v>96</v>
      </c>
      <c r="AV156" s="13" t="s">
        <v>96</v>
      </c>
      <c r="AW156" s="13" t="s">
        <v>42</v>
      </c>
      <c r="AX156" s="13" t="s">
        <v>93</v>
      </c>
      <c r="AY156" s="250" t="s">
        <v>264</v>
      </c>
    </row>
    <row r="157" s="2" customFormat="1" ht="24.15" customHeight="1">
      <c r="A157" s="40"/>
      <c r="B157" s="41"/>
      <c r="C157" s="225" t="s">
        <v>305</v>
      </c>
      <c r="D157" s="225" t="s">
        <v>266</v>
      </c>
      <c r="E157" s="226" t="s">
        <v>322</v>
      </c>
      <c r="F157" s="227" t="s">
        <v>323</v>
      </c>
      <c r="G157" s="228" t="s">
        <v>324</v>
      </c>
      <c r="H157" s="229">
        <v>16.859999999999999</v>
      </c>
      <c r="I157" s="230"/>
      <c r="J157" s="231">
        <f>ROUND(I157*H157,2)</f>
        <v>0</v>
      </c>
      <c r="K157" s="232"/>
      <c r="L157" s="46"/>
      <c r="M157" s="233" t="s">
        <v>1</v>
      </c>
      <c r="N157" s="234" t="s">
        <v>50</v>
      </c>
      <c r="O157" s="93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7" t="s">
        <v>270</v>
      </c>
      <c r="AT157" s="237" t="s">
        <v>266</v>
      </c>
      <c r="AU157" s="237" t="s">
        <v>96</v>
      </c>
      <c r="AY157" s="18" t="s">
        <v>264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8" t="s">
        <v>93</v>
      </c>
      <c r="BK157" s="238">
        <f>ROUND(I157*H157,2)</f>
        <v>0</v>
      </c>
      <c r="BL157" s="18" t="s">
        <v>270</v>
      </c>
      <c r="BM157" s="237" t="s">
        <v>2306</v>
      </c>
    </row>
    <row r="158" s="13" customFormat="1">
      <c r="A158" s="13"/>
      <c r="B158" s="239"/>
      <c r="C158" s="240"/>
      <c r="D158" s="241" t="s">
        <v>272</v>
      </c>
      <c r="E158" s="242" t="s">
        <v>1</v>
      </c>
      <c r="F158" s="243" t="s">
        <v>2307</v>
      </c>
      <c r="G158" s="240"/>
      <c r="H158" s="244">
        <v>16.859999999999999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272</v>
      </c>
      <c r="AU158" s="250" t="s">
        <v>96</v>
      </c>
      <c r="AV158" s="13" t="s">
        <v>96</v>
      </c>
      <c r="AW158" s="13" t="s">
        <v>42</v>
      </c>
      <c r="AX158" s="13" t="s">
        <v>93</v>
      </c>
      <c r="AY158" s="250" t="s">
        <v>264</v>
      </c>
    </row>
    <row r="159" s="2" customFormat="1" ht="16.5" customHeight="1">
      <c r="A159" s="40"/>
      <c r="B159" s="41"/>
      <c r="C159" s="225" t="s">
        <v>311</v>
      </c>
      <c r="D159" s="225" t="s">
        <v>266</v>
      </c>
      <c r="E159" s="226" t="s">
        <v>328</v>
      </c>
      <c r="F159" s="227" t="s">
        <v>329</v>
      </c>
      <c r="G159" s="228" t="s">
        <v>308</v>
      </c>
      <c r="H159" s="229">
        <v>8.4000000000000004</v>
      </c>
      <c r="I159" s="230"/>
      <c r="J159" s="231">
        <f>ROUND(I159*H159,2)</f>
        <v>0</v>
      </c>
      <c r="K159" s="232"/>
      <c r="L159" s="46"/>
      <c r="M159" s="233" t="s">
        <v>1</v>
      </c>
      <c r="N159" s="234" t="s">
        <v>50</v>
      </c>
      <c r="O159" s="93"/>
      <c r="P159" s="235">
        <f>O159*H159</f>
        <v>0</v>
      </c>
      <c r="Q159" s="235">
        <v>0.036900000000000002</v>
      </c>
      <c r="R159" s="235">
        <f>Q159*H159</f>
        <v>0.30996000000000001</v>
      </c>
      <c r="S159" s="235">
        <v>0</v>
      </c>
      <c r="T159" s="23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7" t="s">
        <v>270</v>
      </c>
      <c r="AT159" s="237" t="s">
        <v>266</v>
      </c>
      <c r="AU159" s="237" t="s">
        <v>96</v>
      </c>
      <c r="AY159" s="18" t="s">
        <v>264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93</v>
      </c>
      <c r="BK159" s="238">
        <f>ROUND(I159*H159,2)</f>
        <v>0</v>
      </c>
      <c r="BL159" s="18" t="s">
        <v>270</v>
      </c>
      <c r="BM159" s="237" t="s">
        <v>2308</v>
      </c>
    </row>
    <row r="160" s="13" customFormat="1">
      <c r="A160" s="13"/>
      <c r="B160" s="239"/>
      <c r="C160" s="240"/>
      <c r="D160" s="241" t="s">
        <v>272</v>
      </c>
      <c r="E160" s="242" t="s">
        <v>168</v>
      </c>
      <c r="F160" s="243" t="s">
        <v>2309</v>
      </c>
      <c r="G160" s="240"/>
      <c r="H160" s="244">
        <v>8.4000000000000004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272</v>
      </c>
      <c r="AU160" s="250" t="s">
        <v>96</v>
      </c>
      <c r="AV160" s="13" t="s">
        <v>96</v>
      </c>
      <c r="AW160" s="13" t="s">
        <v>42</v>
      </c>
      <c r="AX160" s="13" t="s">
        <v>93</v>
      </c>
      <c r="AY160" s="250" t="s">
        <v>264</v>
      </c>
    </row>
    <row r="161" s="2" customFormat="1" ht="24.15" customHeight="1">
      <c r="A161" s="40"/>
      <c r="B161" s="41"/>
      <c r="C161" s="225" t="s">
        <v>315</v>
      </c>
      <c r="D161" s="225" t="s">
        <v>266</v>
      </c>
      <c r="E161" s="226" t="s">
        <v>333</v>
      </c>
      <c r="F161" s="227" t="s">
        <v>334</v>
      </c>
      <c r="G161" s="228" t="s">
        <v>308</v>
      </c>
      <c r="H161" s="229">
        <v>1.05</v>
      </c>
      <c r="I161" s="230"/>
      <c r="J161" s="231">
        <f>ROUND(I161*H161,2)</f>
        <v>0</v>
      </c>
      <c r="K161" s="232"/>
      <c r="L161" s="46"/>
      <c r="M161" s="233" t="s">
        <v>1</v>
      </c>
      <c r="N161" s="234" t="s">
        <v>50</v>
      </c>
      <c r="O161" s="93"/>
      <c r="P161" s="235">
        <f>O161*H161</f>
        <v>0</v>
      </c>
      <c r="Q161" s="235">
        <v>0.036900000000000002</v>
      </c>
      <c r="R161" s="235">
        <f>Q161*H161</f>
        <v>0.038745000000000002</v>
      </c>
      <c r="S161" s="235">
        <v>0</v>
      </c>
      <c r="T161" s="23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7" t="s">
        <v>270</v>
      </c>
      <c r="AT161" s="237" t="s">
        <v>266</v>
      </c>
      <c r="AU161" s="237" t="s">
        <v>96</v>
      </c>
      <c r="AY161" s="18" t="s">
        <v>264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8" t="s">
        <v>93</v>
      </c>
      <c r="BK161" s="238">
        <f>ROUND(I161*H161,2)</f>
        <v>0</v>
      </c>
      <c r="BL161" s="18" t="s">
        <v>270</v>
      </c>
      <c r="BM161" s="237" t="s">
        <v>2310</v>
      </c>
    </row>
    <row r="162" s="13" customFormat="1">
      <c r="A162" s="13"/>
      <c r="B162" s="239"/>
      <c r="C162" s="240"/>
      <c r="D162" s="241" t="s">
        <v>272</v>
      </c>
      <c r="E162" s="242" t="s">
        <v>170</v>
      </c>
      <c r="F162" s="243" t="s">
        <v>2311</v>
      </c>
      <c r="G162" s="240"/>
      <c r="H162" s="244">
        <v>1.05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272</v>
      </c>
      <c r="AU162" s="250" t="s">
        <v>96</v>
      </c>
      <c r="AV162" s="13" t="s">
        <v>96</v>
      </c>
      <c r="AW162" s="13" t="s">
        <v>42</v>
      </c>
      <c r="AX162" s="13" t="s">
        <v>93</v>
      </c>
      <c r="AY162" s="250" t="s">
        <v>264</v>
      </c>
    </row>
    <row r="163" s="2" customFormat="1" ht="33" customHeight="1">
      <c r="A163" s="40"/>
      <c r="B163" s="41"/>
      <c r="C163" s="225" t="s">
        <v>321</v>
      </c>
      <c r="D163" s="225" t="s">
        <v>266</v>
      </c>
      <c r="E163" s="226" t="s">
        <v>346</v>
      </c>
      <c r="F163" s="227" t="s">
        <v>347</v>
      </c>
      <c r="G163" s="228" t="s">
        <v>348</v>
      </c>
      <c r="H163" s="229">
        <v>111.731</v>
      </c>
      <c r="I163" s="230"/>
      <c r="J163" s="231">
        <f>ROUND(I163*H163,2)</f>
        <v>0</v>
      </c>
      <c r="K163" s="232"/>
      <c r="L163" s="46"/>
      <c r="M163" s="233" t="s">
        <v>1</v>
      </c>
      <c r="N163" s="234" t="s">
        <v>50</v>
      </c>
      <c r="O163" s="93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7" t="s">
        <v>270</v>
      </c>
      <c r="AT163" s="237" t="s">
        <v>266</v>
      </c>
      <c r="AU163" s="237" t="s">
        <v>96</v>
      </c>
      <c r="AY163" s="18" t="s">
        <v>264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8" t="s">
        <v>93</v>
      </c>
      <c r="BK163" s="238">
        <f>ROUND(I163*H163,2)</f>
        <v>0</v>
      </c>
      <c r="BL163" s="18" t="s">
        <v>270</v>
      </c>
      <c r="BM163" s="237" t="s">
        <v>2312</v>
      </c>
    </row>
    <row r="164" s="13" customFormat="1">
      <c r="A164" s="13"/>
      <c r="B164" s="239"/>
      <c r="C164" s="240"/>
      <c r="D164" s="241" t="s">
        <v>272</v>
      </c>
      <c r="E164" s="242" t="s">
        <v>350</v>
      </c>
      <c r="F164" s="243" t="s">
        <v>2313</v>
      </c>
      <c r="G164" s="240"/>
      <c r="H164" s="244">
        <v>237.227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272</v>
      </c>
      <c r="AU164" s="250" t="s">
        <v>96</v>
      </c>
      <c r="AV164" s="13" t="s">
        <v>96</v>
      </c>
      <c r="AW164" s="13" t="s">
        <v>42</v>
      </c>
      <c r="AX164" s="13" t="s">
        <v>85</v>
      </c>
      <c r="AY164" s="250" t="s">
        <v>264</v>
      </c>
    </row>
    <row r="165" s="13" customFormat="1">
      <c r="A165" s="13"/>
      <c r="B165" s="239"/>
      <c r="C165" s="240"/>
      <c r="D165" s="241" t="s">
        <v>272</v>
      </c>
      <c r="E165" s="242" t="s">
        <v>2314</v>
      </c>
      <c r="F165" s="243" t="s">
        <v>2315</v>
      </c>
      <c r="G165" s="240"/>
      <c r="H165" s="244">
        <v>-5.7670000000000003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272</v>
      </c>
      <c r="AU165" s="250" t="s">
        <v>96</v>
      </c>
      <c r="AV165" s="13" t="s">
        <v>96</v>
      </c>
      <c r="AW165" s="13" t="s">
        <v>42</v>
      </c>
      <c r="AX165" s="13" t="s">
        <v>85</v>
      </c>
      <c r="AY165" s="250" t="s">
        <v>264</v>
      </c>
    </row>
    <row r="166" s="13" customFormat="1">
      <c r="A166" s="13"/>
      <c r="B166" s="239"/>
      <c r="C166" s="240"/>
      <c r="D166" s="241" t="s">
        <v>272</v>
      </c>
      <c r="E166" s="242" t="s">
        <v>2316</v>
      </c>
      <c r="F166" s="243" t="s">
        <v>2317</v>
      </c>
      <c r="G166" s="240"/>
      <c r="H166" s="244">
        <v>-7.9980000000000002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272</v>
      </c>
      <c r="AU166" s="250" t="s">
        <v>96</v>
      </c>
      <c r="AV166" s="13" t="s">
        <v>96</v>
      </c>
      <c r="AW166" s="13" t="s">
        <v>42</v>
      </c>
      <c r="AX166" s="13" t="s">
        <v>85</v>
      </c>
      <c r="AY166" s="250" t="s">
        <v>264</v>
      </c>
    </row>
    <row r="167" s="14" customFormat="1">
      <c r="A167" s="14"/>
      <c r="B167" s="251"/>
      <c r="C167" s="252"/>
      <c r="D167" s="241" t="s">
        <v>272</v>
      </c>
      <c r="E167" s="253" t="s">
        <v>176</v>
      </c>
      <c r="F167" s="254" t="s">
        <v>281</v>
      </c>
      <c r="G167" s="252"/>
      <c r="H167" s="255">
        <v>223.46199999999999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272</v>
      </c>
      <c r="AU167" s="261" t="s">
        <v>96</v>
      </c>
      <c r="AV167" s="14" t="s">
        <v>282</v>
      </c>
      <c r="AW167" s="14" t="s">
        <v>42</v>
      </c>
      <c r="AX167" s="14" t="s">
        <v>85</v>
      </c>
      <c r="AY167" s="261" t="s">
        <v>264</v>
      </c>
    </row>
    <row r="168" s="13" customFormat="1">
      <c r="A168" s="13"/>
      <c r="B168" s="239"/>
      <c r="C168" s="240"/>
      <c r="D168" s="241" t="s">
        <v>272</v>
      </c>
      <c r="E168" s="242" t="s">
        <v>178</v>
      </c>
      <c r="F168" s="243" t="s">
        <v>1087</v>
      </c>
      <c r="G168" s="240"/>
      <c r="H168" s="244">
        <v>0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272</v>
      </c>
      <c r="AU168" s="250" t="s">
        <v>96</v>
      </c>
      <c r="AV168" s="13" t="s">
        <v>96</v>
      </c>
      <c r="AW168" s="13" t="s">
        <v>42</v>
      </c>
      <c r="AX168" s="13" t="s">
        <v>85</v>
      </c>
      <c r="AY168" s="250" t="s">
        <v>264</v>
      </c>
    </row>
    <row r="169" s="13" customFormat="1">
      <c r="A169" s="13"/>
      <c r="B169" s="239"/>
      <c r="C169" s="240"/>
      <c r="D169" s="241" t="s">
        <v>272</v>
      </c>
      <c r="E169" s="242" t="s">
        <v>180</v>
      </c>
      <c r="F169" s="243" t="s">
        <v>357</v>
      </c>
      <c r="G169" s="240"/>
      <c r="H169" s="244">
        <v>223.46199999999999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272</v>
      </c>
      <c r="AU169" s="250" t="s">
        <v>96</v>
      </c>
      <c r="AV169" s="13" t="s">
        <v>96</v>
      </c>
      <c r="AW169" s="13" t="s">
        <v>42</v>
      </c>
      <c r="AX169" s="13" t="s">
        <v>85</v>
      </c>
      <c r="AY169" s="250" t="s">
        <v>264</v>
      </c>
    </row>
    <row r="170" s="13" customFormat="1">
      <c r="A170" s="13"/>
      <c r="B170" s="239"/>
      <c r="C170" s="240"/>
      <c r="D170" s="241" t="s">
        <v>272</v>
      </c>
      <c r="E170" s="242" t="s">
        <v>182</v>
      </c>
      <c r="F170" s="243" t="s">
        <v>358</v>
      </c>
      <c r="G170" s="240"/>
      <c r="H170" s="244">
        <v>111.731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272</v>
      </c>
      <c r="AU170" s="250" t="s">
        <v>96</v>
      </c>
      <c r="AV170" s="13" t="s">
        <v>96</v>
      </c>
      <c r="AW170" s="13" t="s">
        <v>42</v>
      </c>
      <c r="AX170" s="13" t="s">
        <v>93</v>
      </c>
      <c r="AY170" s="250" t="s">
        <v>264</v>
      </c>
    </row>
    <row r="171" s="2" customFormat="1" ht="33" customHeight="1">
      <c r="A171" s="40"/>
      <c r="B171" s="41"/>
      <c r="C171" s="225" t="s">
        <v>327</v>
      </c>
      <c r="D171" s="225" t="s">
        <v>266</v>
      </c>
      <c r="E171" s="226" t="s">
        <v>360</v>
      </c>
      <c r="F171" s="227" t="s">
        <v>361</v>
      </c>
      <c r="G171" s="228" t="s">
        <v>348</v>
      </c>
      <c r="H171" s="229">
        <v>111.731</v>
      </c>
      <c r="I171" s="230"/>
      <c r="J171" s="231">
        <f>ROUND(I171*H171,2)</f>
        <v>0</v>
      </c>
      <c r="K171" s="232"/>
      <c r="L171" s="46"/>
      <c r="M171" s="233" t="s">
        <v>1</v>
      </c>
      <c r="N171" s="234" t="s">
        <v>50</v>
      </c>
      <c r="O171" s="93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7" t="s">
        <v>270</v>
      </c>
      <c r="AT171" s="237" t="s">
        <v>266</v>
      </c>
      <c r="AU171" s="237" t="s">
        <v>96</v>
      </c>
      <c r="AY171" s="18" t="s">
        <v>264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8" t="s">
        <v>93</v>
      </c>
      <c r="BK171" s="238">
        <f>ROUND(I171*H171,2)</f>
        <v>0</v>
      </c>
      <c r="BL171" s="18" t="s">
        <v>270</v>
      </c>
      <c r="BM171" s="237" t="s">
        <v>2318</v>
      </c>
    </row>
    <row r="172" s="13" customFormat="1">
      <c r="A172" s="13"/>
      <c r="B172" s="239"/>
      <c r="C172" s="240"/>
      <c r="D172" s="241" t="s">
        <v>272</v>
      </c>
      <c r="E172" s="242" t="s">
        <v>184</v>
      </c>
      <c r="F172" s="243" t="s">
        <v>358</v>
      </c>
      <c r="G172" s="240"/>
      <c r="H172" s="244">
        <v>111.731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272</v>
      </c>
      <c r="AU172" s="250" t="s">
        <v>96</v>
      </c>
      <c r="AV172" s="13" t="s">
        <v>96</v>
      </c>
      <c r="AW172" s="13" t="s">
        <v>42</v>
      </c>
      <c r="AX172" s="13" t="s">
        <v>93</v>
      </c>
      <c r="AY172" s="250" t="s">
        <v>264</v>
      </c>
    </row>
    <row r="173" s="2" customFormat="1" ht="24.15" customHeight="1">
      <c r="A173" s="40"/>
      <c r="B173" s="41"/>
      <c r="C173" s="225" t="s">
        <v>332</v>
      </c>
      <c r="D173" s="225" t="s">
        <v>266</v>
      </c>
      <c r="E173" s="226" t="s">
        <v>364</v>
      </c>
      <c r="F173" s="227" t="s">
        <v>365</v>
      </c>
      <c r="G173" s="228" t="s">
        <v>348</v>
      </c>
      <c r="H173" s="229">
        <v>15.097</v>
      </c>
      <c r="I173" s="230"/>
      <c r="J173" s="231">
        <f>ROUND(I173*H173,2)</f>
        <v>0</v>
      </c>
      <c r="K173" s="232"/>
      <c r="L173" s="46"/>
      <c r="M173" s="233" t="s">
        <v>1</v>
      </c>
      <c r="N173" s="234" t="s">
        <v>50</v>
      </c>
      <c r="O173" s="93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7" t="s">
        <v>270</v>
      </c>
      <c r="AT173" s="237" t="s">
        <v>266</v>
      </c>
      <c r="AU173" s="237" t="s">
        <v>96</v>
      </c>
      <c r="AY173" s="18" t="s">
        <v>264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8" t="s">
        <v>93</v>
      </c>
      <c r="BK173" s="238">
        <f>ROUND(I173*H173,2)</f>
        <v>0</v>
      </c>
      <c r="BL173" s="18" t="s">
        <v>270</v>
      </c>
      <c r="BM173" s="237" t="s">
        <v>2319</v>
      </c>
    </row>
    <row r="174" s="13" customFormat="1">
      <c r="A174" s="13"/>
      <c r="B174" s="239"/>
      <c r="C174" s="240"/>
      <c r="D174" s="241" t="s">
        <v>272</v>
      </c>
      <c r="E174" s="242" t="s">
        <v>1</v>
      </c>
      <c r="F174" s="243" t="s">
        <v>367</v>
      </c>
      <c r="G174" s="240"/>
      <c r="H174" s="244">
        <v>10.08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272</v>
      </c>
      <c r="AU174" s="250" t="s">
        <v>96</v>
      </c>
      <c r="AV174" s="13" t="s">
        <v>96</v>
      </c>
      <c r="AW174" s="13" t="s">
        <v>42</v>
      </c>
      <c r="AX174" s="13" t="s">
        <v>85</v>
      </c>
      <c r="AY174" s="250" t="s">
        <v>264</v>
      </c>
    </row>
    <row r="175" s="13" customFormat="1">
      <c r="A175" s="13"/>
      <c r="B175" s="239"/>
      <c r="C175" s="240"/>
      <c r="D175" s="241" t="s">
        <v>272</v>
      </c>
      <c r="E175" s="242" t="s">
        <v>1</v>
      </c>
      <c r="F175" s="243" t="s">
        <v>2320</v>
      </c>
      <c r="G175" s="240"/>
      <c r="H175" s="244">
        <v>5.0170000000000003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272</v>
      </c>
      <c r="AU175" s="250" t="s">
        <v>96</v>
      </c>
      <c r="AV175" s="13" t="s">
        <v>96</v>
      </c>
      <c r="AW175" s="13" t="s">
        <v>42</v>
      </c>
      <c r="AX175" s="13" t="s">
        <v>85</v>
      </c>
      <c r="AY175" s="250" t="s">
        <v>264</v>
      </c>
    </row>
    <row r="176" s="15" customFormat="1">
      <c r="A176" s="15"/>
      <c r="B176" s="262"/>
      <c r="C176" s="263"/>
      <c r="D176" s="241" t="s">
        <v>272</v>
      </c>
      <c r="E176" s="264" t="s">
        <v>1</v>
      </c>
      <c r="F176" s="265" t="s">
        <v>344</v>
      </c>
      <c r="G176" s="263"/>
      <c r="H176" s="266">
        <v>15.097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2" t="s">
        <v>272</v>
      </c>
      <c r="AU176" s="272" t="s">
        <v>96</v>
      </c>
      <c r="AV176" s="15" t="s">
        <v>270</v>
      </c>
      <c r="AW176" s="15" t="s">
        <v>42</v>
      </c>
      <c r="AX176" s="15" t="s">
        <v>93</v>
      </c>
      <c r="AY176" s="272" t="s">
        <v>264</v>
      </c>
    </row>
    <row r="177" s="2" customFormat="1" ht="21.75" customHeight="1">
      <c r="A177" s="40"/>
      <c r="B177" s="41"/>
      <c r="C177" s="225" t="s">
        <v>337</v>
      </c>
      <c r="D177" s="225" t="s">
        <v>266</v>
      </c>
      <c r="E177" s="226" t="s">
        <v>369</v>
      </c>
      <c r="F177" s="227" t="s">
        <v>370</v>
      </c>
      <c r="G177" s="228" t="s">
        <v>269</v>
      </c>
      <c r="H177" s="229">
        <v>540.87</v>
      </c>
      <c r="I177" s="230"/>
      <c r="J177" s="231">
        <f>ROUND(I177*H177,2)</f>
        <v>0</v>
      </c>
      <c r="K177" s="232"/>
      <c r="L177" s="46"/>
      <c r="M177" s="233" t="s">
        <v>1</v>
      </c>
      <c r="N177" s="234" t="s">
        <v>50</v>
      </c>
      <c r="O177" s="93"/>
      <c r="P177" s="235">
        <f>O177*H177</f>
        <v>0</v>
      </c>
      <c r="Q177" s="235">
        <v>0.00058</v>
      </c>
      <c r="R177" s="235">
        <f>Q177*H177</f>
        <v>0.3137046</v>
      </c>
      <c r="S177" s="235">
        <v>0</v>
      </c>
      <c r="T177" s="23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7" t="s">
        <v>270</v>
      </c>
      <c r="AT177" s="237" t="s">
        <v>266</v>
      </c>
      <c r="AU177" s="237" t="s">
        <v>96</v>
      </c>
      <c r="AY177" s="18" t="s">
        <v>264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8" t="s">
        <v>93</v>
      </c>
      <c r="BK177" s="238">
        <f>ROUND(I177*H177,2)</f>
        <v>0</v>
      </c>
      <c r="BL177" s="18" t="s">
        <v>270</v>
      </c>
      <c r="BM177" s="237" t="s">
        <v>2321</v>
      </c>
    </row>
    <row r="178" s="13" customFormat="1">
      <c r="A178" s="13"/>
      <c r="B178" s="239"/>
      <c r="C178" s="240"/>
      <c r="D178" s="241" t="s">
        <v>272</v>
      </c>
      <c r="E178" s="242" t="s">
        <v>185</v>
      </c>
      <c r="F178" s="243" t="s">
        <v>2322</v>
      </c>
      <c r="G178" s="240"/>
      <c r="H178" s="244">
        <v>540.87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272</v>
      </c>
      <c r="AU178" s="250" t="s">
        <v>96</v>
      </c>
      <c r="AV178" s="13" t="s">
        <v>96</v>
      </c>
      <c r="AW178" s="13" t="s">
        <v>42</v>
      </c>
      <c r="AX178" s="13" t="s">
        <v>93</v>
      </c>
      <c r="AY178" s="250" t="s">
        <v>264</v>
      </c>
    </row>
    <row r="179" s="2" customFormat="1" ht="21.75" customHeight="1">
      <c r="A179" s="40"/>
      <c r="B179" s="41"/>
      <c r="C179" s="225" t="s">
        <v>345</v>
      </c>
      <c r="D179" s="225" t="s">
        <v>266</v>
      </c>
      <c r="E179" s="226" t="s">
        <v>374</v>
      </c>
      <c r="F179" s="227" t="s">
        <v>375</v>
      </c>
      <c r="G179" s="228" t="s">
        <v>269</v>
      </c>
      <c r="H179" s="229">
        <v>540.87</v>
      </c>
      <c r="I179" s="230"/>
      <c r="J179" s="231">
        <f>ROUND(I179*H179,2)</f>
        <v>0</v>
      </c>
      <c r="K179" s="232"/>
      <c r="L179" s="46"/>
      <c r="M179" s="233" t="s">
        <v>1</v>
      </c>
      <c r="N179" s="234" t="s">
        <v>50</v>
      </c>
      <c r="O179" s="93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7" t="s">
        <v>270</v>
      </c>
      <c r="AT179" s="237" t="s">
        <v>266</v>
      </c>
      <c r="AU179" s="237" t="s">
        <v>96</v>
      </c>
      <c r="AY179" s="18" t="s">
        <v>264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8" t="s">
        <v>93</v>
      </c>
      <c r="BK179" s="238">
        <f>ROUND(I179*H179,2)</f>
        <v>0</v>
      </c>
      <c r="BL179" s="18" t="s">
        <v>270</v>
      </c>
      <c r="BM179" s="237" t="s">
        <v>2323</v>
      </c>
    </row>
    <row r="180" s="13" customFormat="1">
      <c r="A180" s="13"/>
      <c r="B180" s="239"/>
      <c r="C180" s="240"/>
      <c r="D180" s="241" t="s">
        <v>272</v>
      </c>
      <c r="E180" s="242" t="s">
        <v>1</v>
      </c>
      <c r="F180" s="243" t="s">
        <v>185</v>
      </c>
      <c r="G180" s="240"/>
      <c r="H180" s="244">
        <v>540.87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272</v>
      </c>
      <c r="AU180" s="250" t="s">
        <v>96</v>
      </c>
      <c r="AV180" s="13" t="s">
        <v>96</v>
      </c>
      <c r="AW180" s="13" t="s">
        <v>42</v>
      </c>
      <c r="AX180" s="13" t="s">
        <v>93</v>
      </c>
      <c r="AY180" s="250" t="s">
        <v>264</v>
      </c>
    </row>
    <row r="181" s="2" customFormat="1" ht="37.8" customHeight="1">
      <c r="A181" s="40"/>
      <c r="B181" s="41"/>
      <c r="C181" s="225" t="s">
        <v>359</v>
      </c>
      <c r="D181" s="225" t="s">
        <v>266</v>
      </c>
      <c r="E181" s="226" t="s">
        <v>388</v>
      </c>
      <c r="F181" s="227" t="s">
        <v>389</v>
      </c>
      <c r="G181" s="228" t="s">
        <v>348</v>
      </c>
      <c r="H181" s="229">
        <v>93.980000000000004</v>
      </c>
      <c r="I181" s="230"/>
      <c r="J181" s="231">
        <f>ROUND(I181*H181,2)</f>
        <v>0</v>
      </c>
      <c r="K181" s="232"/>
      <c r="L181" s="46"/>
      <c r="M181" s="233" t="s">
        <v>1</v>
      </c>
      <c r="N181" s="234" t="s">
        <v>50</v>
      </c>
      <c r="O181" s="93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7" t="s">
        <v>270</v>
      </c>
      <c r="AT181" s="237" t="s">
        <v>266</v>
      </c>
      <c r="AU181" s="237" t="s">
        <v>96</v>
      </c>
      <c r="AY181" s="18" t="s">
        <v>264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8" t="s">
        <v>93</v>
      </c>
      <c r="BK181" s="238">
        <f>ROUND(I181*H181,2)</f>
        <v>0</v>
      </c>
      <c r="BL181" s="18" t="s">
        <v>270</v>
      </c>
      <c r="BM181" s="237" t="s">
        <v>2324</v>
      </c>
    </row>
    <row r="182" s="16" customFormat="1">
      <c r="A182" s="16"/>
      <c r="B182" s="273"/>
      <c r="C182" s="274"/>
      <c r="D182" s="241" t="s">
        <v>272</v>
      </c>
      <c r="E182" s="275" t="s">
        <v>1</v>
      </c>
      <c r="F182" s="276" t="s">
        <v>391</v>
      </c>
      <c r="G182" s="274"/>
      <c r="H182" s="275" t="s">
        <v>1</v>
      </c>
      <c r="I182" s="277"/>
      <c r="J182" s="274"/>
      <c r="K182" s="274"/>
      <c r="L182" s="278"/>
      <c r="M182" s="279"/>
      <c r="N182" s="280"/>
      <c r="O182" s="280"/>
      <c r="P182" s="280"/>
      <c r="Q182" s="280"/>
      <c r="R182" s="280"/>
      <c r="S182" s="280"/>
      <c r="T182" s="281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82" t="s">
        <v>272</v>
      </c>
      <c r="AU182" s="282" t="s">
        <v>96</v>
      </c>
      <c r="AV182" s="16" t="s">
        <v>93</v>
      </c>
      <c r="AW182" s="16" t="s">
        <v>42</v>
      </c>
      <c r="AX182" s="16" t="s">
        <v>85</v>
      </c>
      <c r="AY182" s="282" t="s">
        <v>264</v>
      </c>
    </row>
    <row r="183" s="13" customFormat="1">
      <c r="A183" s="13"/>
      <c r="B183" s="239"/>
      <c r="C183" s="240"/>
      <c r="D183" s="241" t="s">
        <v>272</v>
      </c>
      <c r="E183" s="242" t="s">
        <v>187</v>
      </c>
      <c r="F183" s="243" t="s">
        <v>2325</v>
      </c>
      <c r="G183" s="240"/>
      <c r="H183" s="244">
        <v>99.242999999999995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272</v>
      </c>
      <c r="AU183" s="250" t="s">
        <v>96</v>
      </c>
      <c r="AV183" s="13" t="s">
        <v>96</v>
      </c>
      <c r="AW183" s="13" t="s">
        <v>42</v>
      </c>
      <c r="AX183" s="13" t="s">
        <v>85</v>
      </c>
      <c r="AY183" s="250" t="s">
        <v>264</v>
      </c>
    </row>
    <row r="184" s="13" customFormat="1">
      <c r="A184" s="13"/>
      <c r="B184" s="239"/>
      <c r="C184" s="240"/>
      <c r="D184" s="241" t="s">
        <v>272</v>
      </c>
      <c r="E184" s="242" t="s">
        <v>189</v>
      </c>
      <c r="F184" s="243" t="s">
        <v>1100</v>
      </c>
      <c r="G184" s="240"/>
      <c r="H184" s="244">
        <v>0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272</v>
      </c>
      <c r="AU184" s="250" t="s">
        <v>96</v>
      </c>
      <c r="AV184" s="13" t="s">
        <v>96</v>
      </c>
      <c r="AW184" s="13" t="s">
        <v>42</v>
      </c>
      <c r="AX184" s="13" t="s">
        <v>85</v>
      </c>
      <c r="AY184" s="250" t="s">
        <v>264</v>
      </c>
    </row>
    <row r="185" s="13" customFormat="1">
      <c r="A185" s="13"/>
      <c r="B185" s="239"/>
      <c r="C185" s="240"/>
      <c r="D185" s="241" t="s">
        <v>272</v>
      </c>
      <c r="E185" s="242" t="s">
        <v>191</v>
      </c>
      <c r="F185" s="243" t="s">
        <v>2326</v>
      </c>
      <c r="G185" s="240"/>
      <c r="H185" s="244">
        <v>93.980000000000004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272</v>
      </c>
      <c r="AU185" s="250" t="s">
        <v>96</v>
      </c>
      <c r="AV185" s="13" t="s">
        <v>96</v>
      </c>
      <c r="AW185" s="13" t="s">
        <v>42</v>
      </c>
      <c r="AX185" s="13" t="s">
        <v>93</v>
      </c>
      <c r="AY185" s="250" t="s">
        <v>264</v>
      </c>
    </row>
    <row r="186" s="2" customFormat="1" ht="37.8" customHeight="1">
      <c r="A186" s="40"/>
      <c r="B186" s="41"/>
      <c r="C186" s="225" t="s">
        <v>363</v>
      </c>
      <c r="D186" s="225" t="s">
        <v>266</v>
      </c>
      <c r="E186" s="226" t="s">
        <v>396</v>
      </c>
      <c r="F186" s="227" t="s">
        <v>397</v>
      </c>
      <c r="G186" s="228" t="s">
        <v>348</v>
      </c>
      <c r="H186" s="229">
        <v>375.92000000000002</v>
      </c>
      <c r="I186" s="230"/>
      <c r="J186" s="231">
        <f>ROUND(I186*H186,2)</f>
        <v>0</v>
      </c>
      <c r="K186" s="232"/>
      <c r="L186" s="46"/>
      <c r="M186" s="233" t="s">
        <v>1</v>
      </c>
      <c r="N186" s="234" t="s">
        <v>50</v>
      </c>
      <c r="O186" s="93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7" t="s">
        <v>270</v>
      </c>
      <c r="AT186" s="237" t="s">
        <v>266</v>
      </c>
      <c r="AU186" s="237" t="s">
        <v>96</v>
      </c>
      <c r="AY186" s="18" t="s">
        <v>264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8" t="s">
        <v>93</v>
      </c>
      <c r="BK186" s="238">
        <f>ROUND(I186*H186,2)</f>
        <v>0</v>
      </c>
      <c r="BL186" s="18" t="s">
        <v>270</v>
      </c>
      <c r="BM186" s="237" t="s">
        <v>2327</v>
      </c>
    </row>
    <row r="187" s="16" customFormat="1">
      <c r="A187" s="16"/>
      <c r="B187" s="273"/>
      <c r="C187" s="274"/>
      <c r="D187" s="241" t="s">
        <v>272</v>
      </c>
      <c r="E187" s="275" t="s">
        <v>1</v>
      </c>
      <c r="F187" s="276" t="s">
        <v>391</v>
      </c>
      <c r="G187" s="274"/>
      <c r="H187" s="275" t="s">
        <v>1</v>
      </c>
      <c r="I187" s="277"/>
      <c r="J187" s="274"/>
      <c r="K187" s="274"/>
      <c r="L187" s="278"/>
      <c r="M187" s="279"/>
      <c r="N187" s="280"/>
      <c r="O187" s="280"/>
      <c r="P187" s="280"/>
      <c r="Q187" s="280"/>
      <c r="R187" s="280"/>
      <c r="S187" s="280"/>
      <c r="T187" s="28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2" t="s">
        <v>272</v>
      </c>
      <c r="AU187" s="282" t="s">
        <v>96</v>
      </c>
      <c r="AV187" s="16" t="s">
        <v>93</v>
      </c>
      <c r="AW187" s="16" t="s">
        <v>42</v>
      </c>
      <c r="AX187" s="16" t="s">
        <v>85</v>
      </c>
      <c r="AY187" s="282" t="s">
        <v>264</v>
      </c>
    </row>
    <row r="188" s="13" customFormat="1">
      <c r="A188" s="13"/>
      <c r="B188" s="239"/>
      <c r="C188" s="240"/>
      <c r="D188" s="241" t="s">
        <v>272</v>
      </c>
      <c r="E188" s="242" t="s">
        <v>1</v>
      </c>
      <c r="F188" s="243" t="s">
        <v>399</v>
      </c>
      <c r="G188" s="240"/>
      <c r="H188" s="244">
        <v>375.92000000000002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272</v>
      </c>
      <c r="AU188" s="250" t="s">
        <v>96</v>
      </c>
      <c r="AV188" s="13" t="s">
        <v>96</v>
      </c>
      <c r="AW188" s="13" t="s">
        <v>42</v>
      </c>
      <c r="AX188" s="13" t="s">
        <v>93</v>
      </c>
      <c r="AY188" s="250" t="s">
        <v>264</v>
      </c>
    </row>
    <row r="189" s="2" customFormat="1" ht="37.8" customHeight="1">
      <c r="A189" s="40"/>
      <c r="B189" s="41"/>
      <c r="C189" s="225" t="s">
        <v>8</v>
      </c>
      <c r="D189" s="225" t="s">
        <v>266</v>
      </c>
      <c r="E189" s="226" t="s">
        <v>400</v>
      </c>
      <c r="F189" s="227" t="s">
        <v>401</v>
      </c>
      <c r="G189" s="228" t="s">
        <v>348</v>
      </c>
      <c r="H189" s="229">
        <v>93.980000000000004</v>
      </c>
      <c r="I189" s="230"/>
      <c r="J189" s="231">
        <f>ROUND(I189*H189,2)</f>
        <v>0</v>
      </c>
      <c r="K189" s="232"/>
      <c r="L189" s="46"/>
      <c r="M189" s="233" t="s">
        <v>1</v>
      </c>
      <c r="N189" s="234" t="s">
        <v>50</v>
      </c>
      <c r="O189" s="93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7" t="s">
        <v>270</v>
      </c>
      <c r="AT189" s="237" t="s">
        <v>266</v>
      </c>
      <c r="AU189" s="237" t="s">
        <v>96</v>
      </c>
      <c r="AY189" s="18" t="s">
        <v>264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8" t="s">
        <v>93</v>
      </c>
      <c r="BK189" s="238">
        <f>ROUND(I189*H189,2)</f>
        <v>0</v>
      </c>
      <c r="BL189" s="18" t="s">
        <v>270</v>
      </c>
      <c r="BM189" s="237" t="s">
        <v>2328</v>
      </c>
    </row>
    <row r="190" s="16" customFormat="1">
      <c r="A190" s="16"/>
      <c r="B190" s="273"/>
      <c r="C190" s="274"/>
      <c r="D190" s="241" t="s">
        <v>272</v>
      </c>
      <c r="E190" s="275" t="s">
        <v>1</v>
      </c>
      <c r="F190" s="276" t="s">
        <v>391</v>
      </c>
      <c r="G190" s="274"/>
      <c r="H190" s="275" t="s">
        <v>1</v>
      </c>
      <c r="I190" s="277"/>
      <c r="J190" s="274"/>
      <c r="K190" s="274"/>
      <c r="L190" s="278"/>
      <c r="M190" s="279"/>
      <c r="N190" s="280"/>
      <c r="O190" s="280"/>
      <c r="P190" s="280"/>
      <c r="Q190" s="280"/>
      <c r="R190" s="280"/>
      <c r="S190" s="280"/>
      <c r="T190" s="281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2" t="s">
        <v>272</v>
      </c>
      <c r="AU190" s="282" t="s">
        <v>96</v>
      </c>
      <c r="AV190" s="16" t="s">
        <v>93</v>
      </c>
      <c r="AW190" s="16" t="s">
        <v>42</v>
      </c>
      <c r="AX190" s="16" t="s">
        <v>85</v>
      </c>
      <c r="AY190" s="282" t="s">
        <v>264</v>
      </c>
    </row>
    <row r="191" s="13" customFormat="1">
      <c r="A191" s="13"/>
      <c r="B191" s="239"/>
      <c r="C191" s="240"/>
      <c r="D191" s="241" t="s">
        <v>272</v>
      </c>
      <c r="E191" s="242" t="s">
        <v>193</v>
      </c>
      <c r="F191" s="243" t="s">
        <v>2329</v>
      </c>
      <c r="G191" s="240"/>
      <c r="H191" s="244">
        <v>93.980000000000004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272</v>
      </c>
      <c r="AU191" s="250" t="s">
        <v>96</v>
      </c>
      <c r="AV191" s="13" t="s">
        <v>96</v>
      </c>
      <c r="AW191" s="13" t="s">
        <v>42</v>
      </c>
      <c r="AX191" s="13" t="s">
        <v>93</v>
      </c>
      <c r="AY191" s="250" t="s">
        <v>264</v>
      </c>
    </row>
    <row r="192" s="2" customFormat="1" ht="37.8" customHeight="1">
      <c r="A192" s="40"/>
      <c r="B192" s="41"/>
      <c r="C192" s="225" t="s">
        <v>373</v>
      </c>
      <c r="D192" s="225" t="s">
        <v>266</v>
      </c>
      <c r="E192" s="226" t="s">
        <v>405</v>
      </c>
      <c r="F192" s="227" t="s">
        <v>406</v>
      </c>
      <c r="G192" s="228" t="s">
        <v>348</v>
      </c>
      <c r="H192" s="229">
        <v>375.92000000000002</v>
      </c>
      <c r="I192" s="230"/>
      <c r="J192" s="231">
        <f>ROUND(I192*H192,2)</f>
        <v>0</v>
      </c>
      <c r="K192" s="232"/>
      <c r="L192" s="46"/>
      <c r="M192" s="233" t="s">
        <v>1</v>
      </c>
      <c r="N192" s="234" t="s">
        <v>50</v>
      </c>
      <c r="O192" s="93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7" t="s">
        <v>270</v>
      </c>
      <c r="AT192" s="237" t="s">
        <v>266</v>
      </c>
      <c r="AU192" s="237" t="s">
        <v>96</v>
      </c>
      <c r="AY192" s="18" t="s">
        <v>264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8" t="s">
        <v>93</v>
      </c>
      <c r="BK192" s="238">
        <f>ROUND(I192*H192,2)</f>
        <v>0</v>
      </c>
      <c r="BL192" s="18" t="s">
        <v>270</v>
      </c>
      <c r="BM192" s="237" t="s">
        <v>2330</v>
      </c>
    </row>
    <row r="193" s="16" customFormat="1">
      <c r="A193" s="16"/>
      <c r="B193" s="273"/>
      <c r="C193" s="274"/>
      <c r="D193" s="241" t="s">
        <v>272</v>
      </c>
      <c r="E193" s="275" t="s">
        <v>1</v>
      </c>
      <c r="F193" s="276" t="s">
        <v>391</v>
      </c>
      <c r="G193" s="274"/>
      <c r="H193" s="275" t="s">
        <v>1</v>
      </c>
      <c r="I193" s="277"/>
      <c r="J193" s="274"/>
      <c r="K193" s="274"/>
      <c r="L193" s="278"/>
      <c r="M193" s="279"/>
      <c r="N193" s="280"/>
      <c r="O193" s="280"/>
      <c r="P193" s="280"/>
      <c r="Q193" s="280"/>
      <c r="R193" s="280"/>
      <c r="S193" s="280"/>
      <c r="T193" s="281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2" t="s">
        <v>272</v>
      </c>
      <c r="AU193" s="282" t="s">
        <v>96</v>
      </c>
      <c r="AV193" s="16" t="s">
        <v>93</v>
      </c>
      <c r="AW193" s="16" t="s">
        <v>42</v>
      </c>
      <c r="AX193" s="16" t="s">
        <v>85</v>
      </c>
      <c r="AY193" s="282" t="s">
        <v>264</v>
      </c>
    </row>
    <row r="194" s="13" customFormat="1">
      <c r="A194" s="13"/>
      <c r="B194" s="239"/>
      <c r="C194" s="240"/>
      <c r="D194" s="241" t="s">
        <v>272</v>
      </c>
      <c r="E194" s="242" t="s">
        <v>1</v>
      </c>
      <c r="F194" s="243" t="s">
        <v>408</v>
      </c>
      <c r="G194" s="240"/>
      <c r="H194" s="244">
        <v>375.92000000000002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272</v>
      </c>
      <c r="AU194" s="250" t="s">
        <v>96</v>
      </c>
      <c r="AV194" s="13" t="s">
        <v>96</v>
      </c>
      <c r="AW194" s="13" t="s">
        <v>42</v>
      </c>
      <c r="AX194" s="13" t="s">
        <v>93</v>
      </c>
      <c r="AY194" s="250" t="s">
        <v>264</v>
      </c>
    </row>
    <row r="195" s="2" customFormat="1" ht="24.15" customHeight="1">
      <c r="A195" s="40"/>
      <c r="B195" s="41"/>
      <c r="C195" s="225" t="s">
        <v>377</v>
      </c>
      <c r="D195" s="225" t="s">
        <v>266</v>
      </c>
      <c r="E195" s="226" t="s">
        <v>410</v>
      </c>
      <c r="F195" s="227" t="s">
        <v>411</v>
      </c>
      <c r="G195" s="228" t="s">
        <v>348</v>
      </c>
      <c r="H195" s="229">
        <v>17.751999999999999</v>
      </c>
      <c r="I195" s="230"/>
      <c r="J195" s="231">
        <f>ROUND(I195*H195,2)</f>
        <v>0</v>
      </c>
      <c r="K195" s="232"/>
      <c r="L195" s="46"/>
      <c r="M195" s="233" t="s">
        <v>1</v>
      </c>
      <c r="N195" s="234" t="s">
        <v>50</v>
      </c>
      <c r="O195" s="93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7" t="s">
        <v>270</v>
      </c>
      <c r="AT195" s="237" t="s">
        <v>266</v>
      </c>
      <c r="AU195" s="237" t="s">
        <v>96</v>
      </c>
      <c r="AY195" s="18" t="s">
        <v>264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8" t="s">
        <v>93</v>
      </c>
      <c r="BK195" s="238">
        <f>ROUND(I195*H195,2)</f>
        <v>0</v>
      </c>
      <c r="BL195" s="18" t="s">
        <v>270</v>
      </c>
      <c r="BM195" s="237" t="s">
        <v>2331</v>
      </c>
    </row>
    <row r="196" s="13" customFormat="1">
      <c r="A196" s="13"/>
      <c r="B196" s="239"/>
      <c r="C196" s="240"/>
      <c r="D196" s="241" t="s">
        <v>272</v>
      </c>
      <c r="E196" s="242" t="s">
        <v>219</v>
      </c>
      <c r="F196" s="243" t="s">
        <v>1105</v>
      </c>
      <c r="G196" s="240"/>
      <c r="H196" s="244">
        <v>17.751999999999999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272</v>
      </c>
      <c r="AU196" s="250" t="s">
        <v>96</v>
      </c>
      <c r="AV196" s="13" t="s">
        <v>96</v>
      </c>
      <c r="AW196" s="13" t="s">
        <v>42</v>
      </c>
      <c r="AX196" s="13" t="s">
        <v>93</v>
      </c>
      <c r="AY196" s="250" t="s">
        <v>264</v>
      </c>
    </row>
    <row r="197" s="2" customFormat="1" ht="24.15" customHeight="1">
      <c r="A197" s="40"/>
      <c r="B197" s="41"/>
      <c r="C197" s="225" t="s">
        <v>382</v>
      </c>
      <c r="D197" s="225" t="s">
        <v>266</v>
      </c>
      <c r="E197" s="226" t="s">
        <v>415</v>
      </c>
      <c r="F197" s="227" t="s">
        <v>416</v>
      </c>
      <c r="G197" s="228" t="s">
        <v>348</v>
      </c>
      <c r="H197" s="229">
        <v>17.751999999999999</v>
      </c>
      <c r="I197" s="230"/>
      <c r="J197" s="231">
        <f>ROUND(I197*H197,2)</f>
        <v>0</v>
      </c>
      <c r="K197" s="232"/>
      <c r="L197" s="46"/>
      <c r="M197" s="233" t="s">
        <v>1</v>
      </c>
      <c r="N197" s="234" t="s">
        <v>50</v>
      </c>
      <c r="O197" s="93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7" t="s">
        <v>270</v>
      </c>
      <c r="AT197" s="237" t="s">
        <v>266</v>
      </c>
      <c r="AU197" s="237" t="s">
        <v>96</v>
      </c>
      <c r="AY197" s="18" t="s">
        <v>264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8" t="s">
        <v>93</v>
      </c>
      <c r="BK197" s="238">
        <f>ROUND(I197*H197,2)</f>
        <v>0</v>
      </c>
      <c r="BL197" s="18" t="s">
        <v>270</v>
      </c>
      <c r="BM197" s="237" t="s">
        <v>2332</v>
      </c>
    </row>
    <row r="198" s="13" customFormat="1">
      <c r="A198" s="13"/>
      <c r="B198" s="239"/>
      <c r="C198" s="240"/>
      <c r="D198" s="241" t="s">
        <v>272</v>
      </c>
      <c r="E198" s="242" t="s">
        <v>221</v>
      </c>
      <c r="F198" s="243" t="s">
        <v>1105</v>
      </c>
      <c r="G198" s="240"/>
      <c r="H198" s="244">
        <v>17.751999999999999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272</v>
      </c>
      <c r="AU198" s="250" t="s">
        <v>96</v>
      </c>
      <c r="AV198" s="13" t="s">
        <v>96</v>
      </c>
      <c r="AW198" s="13" t="s">
        <v>42</v>
      </c>
      <c r="AX198" s="13" t="s">
        <v>93</v>
      </c>
      <c r="AY198" s="250" t="s">
        <v>264</v>
      </c>
    </row>
    <row r="199" s="2" customFormat="1" ht="24.15" customHeight="1">
      <c r="A199" s="40"/>
      <c r="B199" s="41"/>
      <c r="C199" s="225" t="s">
        <v>387</v>
      </c>
      <c r="D199" s="225" t="s">
        <v>266</v>
      </c>
      <c r="E199" s="226" t="s">
        <v>419</v>
      </c>
      <c r="F199" s="227" t="s">
        <v>420</v>
      </c>
      <c r="G199" s="228" t="s">
        <v>348</v>
      </c>
      <c r="H199" s="229">
        <v>35.503999999999998</v>
      </c>
      <c r="I199" s="230"/>
      <c r="J199" s="231">
        <f>ROUND(I199*H199,2)</f>
        <v>0</v>
      </c>
      <c r="K199" s="232"/>
      <c r="L199" s="46"/>
      <c r="M199" s="233" t="s">
        <v>1</v>
      </c>
      <c r="N199" s="234" t="s">
        <v>50</v>
      </c>
      <c r="O199" s="93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7" t="s">
        <v>270</v>
      </c>
      <c r="AT199" s="237" t="s">
        <v>266</v>
      </c>
      <c r="AU199" s="237" t="s">
        <v>96</v>
      </c>
      <c r="AY199" s="18" t="s">
        <v>264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8" t="s">
        <v>93</v>
      </c>
      <c r="BK199" s="238">
        <f>ROUND(I199*H199,2)</f>
        <v>0</v>
      </c>
      <c r="BL199" s="18" t="s">
        <v>270</v>
      </c>
      <c r="BM199" s="237" t="s">
        <v>2333</v>
      </c>
    </row>
    <row r="200" s="13" customFormat="1">
      <c r="A200" s="13"/>
      <c r="B200" s="239"/>
      <c r="C200" s="240"/>
      <c r="D200" s="241" t="s">
        <v>272</v>
      </c>
      <c r="E200" s="242" t="s">
        <v>1</v>
      </c>
      <c r="F200" s="243" t="s">
        <v>1108</v>
      </c>
      <c r="G200" s="240"/>
      <c r="H200" s="244">
        <v>35.503999999999998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272</v>
      </c>
      <c r="AU200" s="250" t="s">
        <v>96</v>
      </c>
      <c r="AV200" s="13" t="s">
        <v>96</v>
      </c>
      <c r="AW200" s="13" t="s">
        <v>42</v>
      </c>
      <c r="AX200" s="13" t="s">
        <v>93</v>
      </c>
      <c r="AY200" s="250" t="s">
        <v>264</v>
      </c>
    </row>
    <row r="201" s="2" customFormat="1" ht="24.15" customHeight="1">
      <c r="A201" s="40"/>
      <c r="B201" s="41"/>
      <c r="C201" s="225" t="s">
        <v>395</v>
      </c>
      <c r="D201" s="225" t="s">
        <v>266</v>
      </c>
      <c r="E201" s="226" t="s">
        <v>424</v>
      </c>
      <c r="F201" s="227" t="s">
        <v>425</v>
      </c>
      <c r="G201" s="228" t="s">
        <v>426</v>
      </c>
      <c r="H201" s="229">
        <v>375.92000000000002</v>
      </c>
      <c r="I201" s="230"/>
      <c r="J201" s="231">
        <f>ROUND(I201*H201,2)</f>
        <v>0</v>
      </c>
      <c r="K201" s="232"/>
      <c r="L201" s="46"/>
      <c r="M201" s="233" t="s">
        <v>1</v>
      </c>
      <c r="N201" s="234" t="s">
        <v>50</v>
      </c>
      <c r="O201" s="93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7" t="s">
        <v>270</v>
      </c>
      <c r="AT201" s="237" t="s">
        <v>266</v>
      </c>
      <c r="AU201" s="237" t="s">
        <v>96</v>
      </c>
      <c r="AY201" s="18" t="s">
        <v>264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8" t="s">
        <v>93</v>
      </c>
      <c r="BK201" s="238">
        <f>ROUND(I201*H201,2)</f>
        <v>0</v>
      </c>
      <c r="BL201" s="18" t="s">
        <v>270</v>
      </c>
      <c r="BM201" s="237" t="s">
        <v>2334</v>
      </c>
    </row>
    <row r="202" s="13" customFormat="1">
      <c r="A202" s="13"/>
      <c r="B202" s="239"/>
      <c r="C202" s="240"/>
      <c r="D202" s="241" t="s">
        <v>272</v>
      </c>
      <c r="E202" s="242" t="s">
        <v>194</v>
      </c>
      <c r="F202" s="243" t="s">
        <v>428</v>
      </c>
      <c r="G202" s="240"/>
      <c r="H202" s="244">
        <v>187.96000000000001</v>
      </c>
      <c r="I202" s="245"/>
      <c r="J202" s="240"/>
      <c r="K202" s="240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272</v>
      </c>
      <c r="AU202" s="250" t="s">
        <v>96</v>
      </c>
      <c r="AV202" s="13" t="s">
        <v>96</v>
      </c>
      <c r="AW202" s="13" t="s">
        <v>42</v>
      </c>
      <c r="AX202" s="13" t="s">
        <v>85</v>
      </c>
      <c r="AY202" s="250" t="s">
        <v>264</v>
      </c>
    </row>
    <row r="203" s="13" customFormat="1">
      <c r="A203" s="13"/>
      <c r="B203" s="239"/>
      <c r="C203" s="240"/>
      <c r="D203" s="241" t="s">
        <v>272</v>
      </c>
      <c r="E203" s="242" t="s">
        <v>1</v>
      </c>
      <c r="F203" s="243" t="s">
        <v>429</v>
      </c>
      <c r="G203" s="240"/>
      <c r="H203" s="244">
        <v>375.92000000000002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272</v>
      </c>
      <c r="AU203" s="250" t="s">
        <v>96</v>
      </c>
      <c r="AV203" s="13" t="s">
        <v>96</v>
      </c>
      <c r="AW203" s="13" t="s">
        <v>42</v>
      </c>
      <c r="AX203" s="13" t="s">
        <v>93</v>
      </c>
      <c r="AY203" s="250" t="s">
        <v>264</v>
      </c>
    </row>
    <row r="204" s="2" customFormat="1" ht="16.5" customHeight="1">
      <c r="A204" s="40"/>
      <c r="B204" s="41"/>
      <c r="C204" s="225" t="s">
        <v>7</v>
      </c>
      <c r="D204" s="225" t="s">
        <v>266</v>
      </c>
      <c r="E204" s="226" t="s">
        <v>431</v>
      </c>
      <c r="F204" s="227" t="s">
        <v>432</v>
      </c>
      <c r="G204" s="228" t="s">
        <v>348</v>
      </c>
      <c r="H204" s="229">
        <v>187.96000000000001</v>
      </c>
      <c r="I204" s="230"/>
      <c r="J204" s="231">
        <f>ROUND(I204*H204,2)</f>
        <v>0</v>
      </c>
      <c r="K204" s="232"/>
      <c r="L204" s="46"/>
      <c r="M204" s="233" t="s">
        <v>1</v>
      </c>
      <c r="N204" s="234" t="s">
        <v>50</v>
      </c>
      <c r="O204" s="93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7" t="s">
        <v>270</v>
      </c>
      <c r="AT204" s="237" t="s">
        <v>266</v>
      </c>
      <c r="AU204" s="237" t="s">
        <v>96</v>
      </c>
      <c r="AY204" s="18" t="s">
        <v>264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8" t="s">
        <v>93</v>
      </c>
      <c r="BK204" s="238">
        <f>ROUND(I204*H204,2)</f>
        <v>0</v>
      </c>
      <c r="BL204" s="18" t="s">
        <v>270</v>
      </c>
      <c r="BM204" s="237" t="s">
        <v>2335</v>
      </c>
    </row>
    <row r="205" s="13" customFormat="1">
      <c r="A205" s="13"/>
      <c r="B205" s="239"/>
      <c r="C205" s="240"/>
      <c r="D205" s="241" t="s">
        <v>272</v>
      </c>
      <c r="E205" s="242" t="s">
        <v>1</v>
      </c>
      <c r="F205" s="243" t="s">
        <v>194</v>
      </c>
      <c r="G205" s="240"/>
      <c r="H205" s="244">
        <v>187.96000000000001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272</v>
      </c>
      <c r="AU205" s="250" t="s">
        <v>96</v>
      </c>
      <c r="AV205" s="13" t="s">
        <v>96</v>
      </c>
      <c r="AW205" s="13" t="s">
        <v>42</v>
      </c>
      <c r="AX205" s="13" t="s">
        <v>93</v>
      </c>
      <c r="AY205" s="250" t="s">
        <v>264</v>
      </c>
    </row>
    <row r="206" s="2" customFormat="1" ht="24.15" customHeight="1">
      <c r="A206" s="40"/>
      <c r="B206" s="41"/>
      <c r="C206" s="225" t="s">
        <v>404</v>
      </c>
      <c r="D206" s="225" t="s">
        <v>266</v>
      </c>
      <c r="E206" s="226" t="s">
        <v>435</v>
      </c>
      <c r="F206" s="227" t="s">
        <v>436</v>
      </c>
      <c r="G206" s="228" t="s">
        <v>348</v>
      </c>
      <c r="H206" s="229">
        <v>159.72200000000001</v>
      </c>
      <c r="I206" s="230"/>
      <c r="J206" s="231">
        <f>ROUND(I206*H206,2)</f>
        <v>0</v>
      </c>
      <c r="K206" s="232"/>
      <c r="L206" s="46"/>
      <c r="M206" s="233" t="s">
        <v>1</v>
      </c>
      <c r="N206" s="234" t="s">
        <v>50</v>
      </c>
      <c r="O206" s="93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7" t="s">
        <v>270</v>
      </c>
      <c r="AT206" s="237" t="s">
        <v>266</v>
      </c>
      <c r="AU206" s="237" t="s">
        <v>96</v>
      </c>
      <c r="AY206" s="18" t="s">
        <v>264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8" t="s">
        <v>93</v>
      </c>
      <c r="BK206" s="238">
        <f>ROUND(I206*H206,2)</f>
        <v>0</v>
      </c>
      <c r="BL206" s="18" t="s">
        <v>270</v>
      </c>
      <c r="BM206" s="237" t="s">
        <v>2336</v>
      </c>
    </row>
    <row r="207" s="13" customFormat="1">
      <c r="A207" s="13"/>
      <c r="B207" s="239"/>
      <c r="C207" s="240"/>
      <c r="D207" s="241" t="s">
        <v>272</v>
      </c>
      <c r="E207" s="242" t="s">
        <v>196</v>
      </c>
      <c r="F207" s="243" t="s">
        <v>438</v>
      </c>
      <c r="G207" s="240"/>
      <c r="H207" s="244">
        <v>124.21899999999999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272</v>
      </c>
      <c r="AU207" s="250" t="s">
        <v>96</v>
      </c>
      <c r="AV207" s="13" t="s">
        <v>96</v>
      </c>
      <c r="AW207" s="13" t="s">
        <v>42</v>
      </c>
      <c r="AX207" s="13" t="s">
        <v>85</v>
      </c>
      <c r="AY207" s="250" t="s">
        <v>264</v>
      </c>
    </row>
    <row r="208" s="13" customFormat="1">
      <c r="A208" s="13"/>
      <c r="B208" s="239"/>
      <c r="C208" s="240"/>
      <c r="D208" s="241" t="s">
        <v>272</v>
      </c>
      <c r="E208" s="242" t="s">
        <v>217</v>
      </c>
      <c r="F208" s="243" t="s">
        <v>2337</v>
      </c>
      <c r="G208" s="240"/>
      <c r="H208" s="244">
        <v>35.503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272</v>
      </c>
      <c r="AU208" s="250" t="s">
        <v>96</v>
      </c>
      <c r="AV208" s="13" t="s">
        <v>96</v>
      </c>
      <c r="AW208" s="13" t="s">
        <v>42</v>
      </c>
      <c r="AX208" s="13" t="s">
        <v>85</v>
      </c>
      <c r="AY208" s="250" t="s">
        <v>264</v>
      </c>
    </row>
    <row r="209" s="13" customFormat="1">
      <c r="A209" s="13"/>
      <c r="B209" s="239"/>
      <c r="C209" s="240"/>
      <c r="D209" s="241" t="s">
        <v>272</v>
      </c>
      <c r="E209" s="242" t="s">
        <v>440</v>
      </c>
      <c r="F209" s="243" t="s">
        <v>441</v>
      </c>
      <c r="G209" s="240"/>
      <c r="H209" s="244">
        <v>0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272</v>
      </c>
      <c r="AU209" s="250" t="s">
        <v>96</v>
      </c>
      <c r="AV209" s="13" t="s">
        <v>96</v>
      </c>
      <c r="AW209" s="13" t="s">
        <v>42</v>
      </c>
      <c r="AX209" s="13" t="s">
        <v>85</v>
      </c>
      <c r="AY209" s="250" t="s">
        <v>264</v>
      </c>
    </row>
    <row r="210" s="14" customFormat="1">
      <c r="A210" s="14"/>
      <c r="B210" s="251"/>
      <c r="C210" s="252"/>
      <c r="D210" s="241" t="s">
        <v>272</v>
      </c>
      <c r="E210" s="253" t="s">
        <v>1113</v>
      </c>
      <c r="F210" s="254" t="s">
        <v>281</v>
      </c>
      <c r="G210" s="252"/>
      <c r="H210" s="255">
        <v>159.72200000000001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272</v>
      </c>
      <c r="AU210" s="261" t="s">
        <v>96</v>
      </c>
      <c r="AV210" s="14" t="s">
        <v>282</v>
      </c>
      <c r="AW210" s="14" t="s">
        <v>42</v>
      </c>
      <c r="AX210" s="14" t="s">
        <v>85</v>
      </c>
      <c r="AY210" s="261" t="s">
        <v>264</v>
      </c>
    </row>
    <row r="211" s="15" customFormat="1">
      <c r="A211" s="15"/>
      <c r="B211" s="262"/>
      <c r="C211" s="263"/>
      <c r="D211" s="241" t="s">
        <v>272</v>
      </c>
      <c r="E211" s="264" t="s">
        <v>443</v>
      </c>
      <c r="F211" s="265" t="s">
        <v>344</v>
      </c>
      <c r="G211" s="263"/>
      <c r="H211" s="266">
        <v>159.72200000000001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2" t="s">
        <v>272</v>
      </c>
      <c r="AU211" s="272" t="s">
        <v>96</v>
      </c>
      <c r="AV211" s="15" t="s">
        <v>270</v>
      </c>
      <c r="AW211" s="15" t="s">
        <v>42</v>
      </c>
      <c r="AX211" s="15" t="s">
        <v>93</v>
      </c>
      <c r="AY211" s="272" t="s">
        <v>264</v>
      </c>
    </row>
    <row r="212" s="2" customFormat="1" ht="16.5" customHeight="1">
      <c r="A212" s="40"/>
      <c r="B212" s="41"/>
      <c r="C212" s="283" t="s">
        <v>409</v>
      </c>
      <c r="D212" s="283" t="s">
        <v>445</v>
      </c>
      <c r="E212" s="284" t="s">
        <v>446</v>
      </c>
      <c r="F212" s="285" t="s">
        <v>447</v>
      </c>
      <c r="G212" s="286" t="s">
        <v>426</v>
      </c>
      <c r="H212" s="287">
        <v>248.43799999999999</v>
      </c>
      <c r="I212" s="288"/>
      <c r="J212" s="289">
        <f>ROUND(I212*H212,2)</f>
        <v>0</v>
      </c>
      <c r="K212" s="290"/>
      <c r="L212" s="291"/>
      <c r="M212" s="292" t="s">
        <v>1</v>
      </c>
      <c r="N212" s="293" t="s">
        <v>50</v>
      </c>
      <c r="O212" s="93"/>
      <c r="P212" s="235">
        <f>O212*H212</f>
        <v>0</v>
      </c>
      <c r="Q212" s="235">
        <v>1</v>
      </c>
      <c r="R212" s="235">
        <f>Q212*H212</f>
        <v>248.43799999999999</v>
      </c>
      <c r="S212" s="235">
        <v>0</v>
      </c>
      <c r="T212" s="23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7" t="s">
        <v>321</v>
      </c>
      <c r="AT212" s="237" t="s">
        <v>445</v>
      </c>
      <c r="AU212" s="237" t="s">
        <v>96</v>
      </c>
      <c r="AY212" s="18" t="s">
        <v>264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8" t="s">
        <v>93</v>
      </c>
      <c r="BK212" s="238">
        <f>ROUND(I212*H212,2)</f>
        <v>0</v>
      </c>
      <c r="BL212" s="18" t="s">
        <v>270</v>
      </c>
      <c r="BM212" s="237" t="s">
        <v>2338</v>
      </c>
    </row>
    <row r="213" s="16" customFormat="1">
      <c r="A213" s="16"/>
      <c r="B213" s="273"/>
      <c r="C213" s="274"/>
      <c r="D213" s="241" t="s">
        <v>272</v>
      </c>
      <c r="E213" s="275" t="s">
        <v>1</v>
      </c>
      <c r="F213" s="276" t="s">
        <v>449</v>
      </c>
      <c r="G213" s="274"/>
      <c r="H213" s="275" t="s">
        <v>1</v>
      </c>
      <c r="I213" s="277"/>
      <c r="J213" s="274"/>
      <c r="K213" s="274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272</v>
      </c>
      <c r="AU213" s="282" t="s">
        <v>96</v>
      </c>
      <c r="AV213" s="16" t="s">
        <v>93</v>
      </c>
      <c r="AW213" s="16" t="s">
        <v>42</v>
      </c>
      <c r="AX213" s="16" t="s">
        <v>85</v>
      </c>
      <c r="AY213" s="282" t="s">
        <v>264</v>
      </c>
    </row>
    <row r="214" s="13" customFormat="1">
      <c r="A214" s="13"/>
      <c r="B214" s="239"/>
      <c r="C214" s="240"/>
      <c r="D214" s="241" t="s">
        <v>272</v>
      </c>
      <c r="E214" s="242" t="s">
        <v>1</v>
      </c>
      <c r="F214" s="243" t="s">
        <v>450</v>
      </c>
      <c r="G214" s="240"/>
      <c r="H214" s="244">
        <v>248.43799999999999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272</v>
      </c>
      <c r="AU214" s="250" t="s">
        <v>96</v>
      </c>
      <c r="AV214" s="13" t="s">
        <v>96</v>
      </c>
      <c r="AW214" s="13" t="s">
        <v>42</v>
      </c>
      <c r="AX214" s="13" t="s">
        <v>93</v>
      </c>
      <c r="AY214" s="250" t="s">
        <v>264</v>
      </c>
    </row>
    <row r="215" s="2" customFormat="1" ht="24.15" customHeight="1">
      <c r="A215" s="40"/>
      <c r="B215" s="41"/>
      <c r="C215" s="225" t="s">
        <v>414</v>
      </c>
      <c r="D215" s="225" t="s">
        <v>266</v>
      </c>
      <c r="E215" s="226" t="s">
        <v>452</v>
      </c>
      <c r="F215" s="227" t="s">
        <v>453</v>
      </c>
      <c r="G215" s="228" t="s">
        <v>348</v>
      </c>
      <c r="H215" s="229">
        <v>54.167999999999999</v>
      </c>
      <c r="I215" s="230"/>
      <c r="J215" s="231">
        <f>ROUND(I215*H215,2)</f>
        <v>0</v>
      </c>
      <c r="K215" s="232"/>
      <c r="L215" s="46"/>
      <c r="M215" s="233" t="s">
        <v>1</v>
      </c>
      <c r="N215" s="234" t="s">
        <v>50</v>
      </c>
      <c r="O215" s="93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7" t="s">
        <v>270</v>
      </c>
      <c r="AT215" s="237" t="s">
        <v>266</v>
      </c>
      <c r="AU215" s="237" t="s">
        <v>96</v>
      </c>
      <c r="AY215" s="18" t="s">
        <v>264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8" t="s">
        <v>93</v>
      </c>
      <c r="BK215" s="238">
        <f>ROUND(I215*H215,2)</f>
        <v>0</v>
      </c>
      <c r="BL215" s="18" t="s">
        <v>270</v>
      </c>
      <c r="BM215" s="237" t="s">
        <v>2339</v>
      </c>
    </row>
    <row r="216" s="13" customFormat="1">
      <c r="A216" s="13"/>
      <c r="B216" s="239"/>
      <c r="C216" s="240"/>
      <c r="D216" s="241" t="s">
        <v>272</v>
      </c>
      <c r="E216" s="242" t="s">
        <v>198</v>
      </c>
      <c r="F216" s="243" t="s">
        <v>2340</v>
      </c>
      <c r="G216" s="240"/>
      <c r="H216" s="244">
        <v>54.167999999999999</v>
      </c>
      <c r="I216" s="245"/>
      <c r="J216" s="240"/>
      <c r="K216" s="240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272</v>
      </c>
      <c r="AU216" s="250" t="s">
        <v>96</v>
      </c>
      <c r="AV216" s="13" t="s">
        <v>96</v>
      </c>
      <c r="AW216" s="13" t="s">
        <v>42</v>
      </c>
      <c r="AX216" s="13" t="s">
        <v>93</v>
      </c>
      <c r="AY216" s="250" t="s">
        <v>264</v>
      </c>
    </row>
    <row r="217" s="2" customFormat="1" ht="16.5" customHeight="1">
      <c r="A217" s="40"/>
      <c r="B217" s="41"/>
      <c r="C217" s="283" t="s">
        <v>418</v>
      </c>
      <c r="D217" s="283" t="s">
        <v>445</v>
      </c>
      <c r="E217" s="284" t="s">
        <v>457</v>
      </c>
      <c r="F217" s="285" t="s">
        <v>458</v>
      </c>
      <c r="G217" s="286" t="s">
        <v>426</v>
      </c>
      <c r="H217" s="287">
        <v>108.336</v>
      </c>
      <c r="I217" s="288"/>
      <c r="J217" s="289">
        <f>ROUND(I217*H217,2)</f>
        <v>0</v>
      </c>
      <c r="K217" s="290"/>
      <c r="L217" s="291"/>
      <c r="M217" s="292" t="s">
        <v>1</v>
      </c>
      <c r="N217" s="293" t="s">
        <v>50</v>
      </c>
      <c r="O217" s="93"/>
      <c r="P217" s="235">
        <f>O217*H217</f>
        <v>0</v>
      </c>
      <c r="Q217" s="235">
        <v>1</v>
      </c>
      <c r="R217" s="235">
        <f>Q217*H217</f>
        <v>108.336</v>
      </c>
      <c r="S217" s="235">
        <v>0</v>
      </c>
      <c r="T217" s="23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7" t="s">
        <v>321</v>
      </c>
      <c r="AT217" s="237" t="s">
        <v>445</v>
      </c>
      <c r="AU217" s="237" t="s">
        <v>96</v>
      </c>
      <c r="AY217" s="18" t="s">
        <v>264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8" t="s">
        <v>93</v>
      </c>
      <c r="BK217" s="238">
        <f>ROUND(I217*H217,2)</f>
        <v>0</v>
      </c>
      <c r="BL217" s="18" t="s">
        <v>270</v>
      </c>
      <c r="BM217" s="237" t="s">
        <v>2341</v>
      </c>
    </row>
    <row r="218" s="13" customFormat="1">
      <c r="A218" s="13"/>
      <c r="B218" s="239"/>
      <c r="C218" s="240"/>
      <c r="D218" s="241" t="s">
        <v>272</v>
      </c>
      <c r="E218" s="242" t="s">
        <v>1</v>
      </c>
      <c r="F218" s="243" t="s">
        <v>460</v>
      </c>
      <c r="G218" s="240"/>
      <c r="H218" s="244">
        <v>108.336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272</v>
      </c>
      <c r="AU218" s="250" t="s">
        <v>96</v>
      </c>
      <c r="AV218" s="13" t="s">
        <v>96</v>
      </c>
      <c r="AW218" s="13" t="s">
        <v>42</v>
      </c>
      <c r="AX218" s="13" t="s">
        <v>93</v>
      </c>
      <c r="AY218" s="250" t="s">
        <v>264</v>
      </c>
    </row>
    <row r="219" s="12" customFormat="1" ht="22.8" customHeight="1">
      <c r="A219" s="12"/>
      <c r="B219" s="209"/>
      <c r="C219" s="210"/>
      <c r="D219" s="211" t="s">
        <v>84</v>
      </c>
      <c r="E219" s="223" t="s">
        <v>96</v>
      </c>
      <c r="F219" s="223" t="s">
        <v>1871</v>
      </c>
      <c r="G219" s="210"/>
      <c r="H219" s="210"/>
      <c r="I219" s="213"/>
      <c r="J219" s="224">
        <f>BK219</f>
        <v>0</v>
      </c>
      <c r="K219" s="210"/>
      <c r="L219" s="215"/>
      <c r="M219" s="216"/>
      <c r="N219" s="217"/>
      <c r="O219" s="217"/>
      <c r="P219" s="218">
        <f>SUM(P220:P221)</f>
        <v>0</v>
      </c>
      <c r="Q219" s="217"/>
      <c r="R219" s="218">
        <f>SUM(R220:R221)</f>
        <v>17.255367</v>
      </c>
      <c r="S219" s="217"/>
      <c r="T219" s="219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0" t="s">
        <v>93</v>
      </c>
      <c r="AT219" s="221" t="s">
        <v>84</v>
      </c>
      <c r="AU219" s="221" t="s">
        <v>93</v>
      </c>
      <c r="AY219" s="220" t="s">
        <v>264</v>
      </c>
      <c r="BK219" s="222">
        <f>SUM(BK220:BK221)</f>
        <v>0</v>
      </c>
    </row>
    <row r="220" s="2" customFormat="1" ht="37.8" customHeight="1">
      <c r="A220" s="40"/>
      <c r="B220" s="41"/>
      <c r="C220" s="225" t="s">
        <v>423</v>
      </c>
      <c r="D220" s="225" t="s">
        <v>266</v>
      </c>
      <c r="E220" s="226" t="s">
        <v>1872</v>
      </c>
      <c r="F220" s="227" t="s">
        <v>1873</v>
      </c>
      <c r="G220" s="228" t="s">
        <v>308</v>
      </c>
      <c r="H220" s="229">
        <v>84.299999999999997</v>
      </c>
      <c r="I220" s="230"/>
      <c r="J220" s="231">
        <f>ROUND(I220*H220,2)</f>
        <v>0</v>
      </c>
      <c r="K220" s="232"/>
      <c r="L220" s="46"/>
      <c r="M220" s="233" t="s">
        <v>1</v>
      </c>
      <c r="N220" s="234" t="s">
        <v>50</v>
      </c>
      <c r="O220" s="93"/>
      <c r="P220" s="235">
        <f>O220*H220</f>
        <v>0</v>
      </c>
      <c r="Q220" s="235">
        <v>0.20469000000000001</v>
      </c>
      <c r="R220" s="235">
        <f>Q220*H220</f>
        <v>17.255367</v>
      </c>
      <c r="S220" s="235">
        <v>0</v>
      </c>
      <c r="T220" s="23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7" t="s">
        <v>270</v>
      </c>
      <c r="AT220" s="237" t="s">
        <v>266</v>
      </c>
      <c r="AU220" s="237" t="s">
        <v>96</v>
      </c>
      <c r="AY220" s="18" t="s">
        <v>264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8" t="s">
        <v>93</v>
      </c>
      <c r="BK220" s="238">
        <f>ROUND(I220*H220,2)</f>
        <v>0</v>
      </c>
      <c r="BL220" s="18" t="s">
        <v>270</v>
      </c>
      <c r="BM220" s="237" t="s">
        <v>2342</v>
      </c>
    </row>
    <row r="221" s="13" customFormat="1">
      <c r="A221" s="13"/>
      <c r="B221" s="239"/>
      <c r="C221" s="240"/>
      <c r="D221" s="241" t="s">
        <v>272</v>
      </c>
      <c r="E221" s="242" t="s">
        <v>1</v>
      </c>
      <c r="F221" s="243" t="s">
        <v>2274</v>
      </c>
      <c r="G221" s="240"/>
      <c r="H221" s="244">
        <v>84.299999999999997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272</v>
      </c>
      <c r="AU221" s="250" t="s">
        <v>96</v>
      </c>
      <c r="AV221" s="13" t="s">
        <v>96</v>
      </c>
      <c r="AW221" s="13" t="s">
        <v>42</v>
      </c>
      <c r="AX221" s="13" t="s">
        <v>93</v>
      </c>
      <c r="AY221" s="250" t="s">
        <v>264</v>
      </c>
    </row>
    <row r="222" s="12" customFormat="1" ht="22.8" customHeight="1">
      <c r="A222" s="12"/>
      <c r="B222" s="209"/>
      <c r="C222" s="210"/>
      <c r="D222" s="211" t="s">
        <v>84</v>
      </c>
      <c r="E222" s="223" t="s">
        <v>282</v>
      </c>
      <c r="F222" s="223" t="s">
        <v>1875</v>
      </c>
      <c r="G222" s="210"/>
      <c r="H222" s="210"/>
      <c r="I222" s="213"/>
      <c r="J222" s="224">
        <f>BK222</f>
        <v>0</v>
      </c>
      <c r="K222" s="210"/>
      <c r="L222" s="215"/>
      <c r="M222" s="216"/>
      <c r="N222" s="217"/>
      <c r="O222" s="217"/>
      <c r="P222" s="218">
        <f>SUM(P223:P226)</f>
        <v>0</v>
      </c>
      <c r="Q222" s="217"/>
      <c r="R222" s="218">
        <f>SUM(R223:R226)</f>
        <v>0</v>
      </c>
      <c r="S222" s="217"/>
      <c r="T222" s="219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0" t="s">
        <v>93</v>
      </c>
      <c r="AT222" s="221" t="s">
        <v>84</v>
      </c>
      <c r="AU222" s="221" t="s">
        <v>93</v>
      </c>
      <c r="AY222" s="220" t="s">
        <v>264</v>
      </c>
      <c r="BK222" s="222">
        <f>SUM(BK223:BK226)</f>
        <v>0</v>
      </c>
    </row>
    <row r="223" s="2" customFormat="1" ht="16.5" customHeight="1">
      <c r="A223" s="40"/>
      <c r="B223" s="41"/>
      <c r="C223" s="225" t="s">
        <v>430</v>
      </c>
      <c r="D223" s="225" t="s">
        <v>266</v>
      </c>
      <c r="E223" s="226" t="s">
        <v>1876</v>
      </c>
      <c r="F223" s="227" t="s">
        <v>1877</v>
      </c>
      <c r="G223" s="228" t="s">
        <v>308</v>
      </c>
      <c r="H223" s="229">
        <v>84.299999999999997</v>
      </c>
      <c r="I223" s="230"/>
      <c r="J223" s="231">
        <f>ROUND(I223*H223,2)</f>
        <v>0</v>
      </c>
      <c r="K223" s="232"/>
      <c r="L223" s="46"/>
      <c r="M223" s="233" t="s">
        <v>1</v>
      </c>
      <c r="N223" s="234" t="s">
        <v>50</v>
      </c>
      <c r="O223" s="93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7" t="s">
        <v>270</v>
      </c>
      <c r="AT223" s="237" t="s">
        <v>266</v>
      </c>
      <c r="AU223" s="237" t="s">
        <v>96</v>
      </c>
      <c r="AY223" s="18" t="s">
        <v>264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8" t="s">
        <v>93</v>
      </c>
      <c r="BK223" s="238">
        <f>ROUND(I223*H223,2)</f>
        <v>0</v>
      </c>
      <c r="BL223" s="18" t="s">
        <v>270</v>
      </c>
      <c r="BM223" s="237" t="s">
        <v>2343</v>
      </c>
    </row>
    <row r="224" s="13" customFormat="1">
      <c r="A224" s="13"/>
      <c r="B224" s="239"/>
      <c r="C224" s="240"/>
      <c r="D224" s="241" t="s">
        <v>272</v>
      </c>
      <c r="E224" s="242" t="s">
        <v>1</v>
      </c>
      <c r="F224" s="243" t="s">
        <v>2274</v>
      </c>
      <c r="G224" s="240"/>
      <c r="H224" s="244">
        <v>84.299999999999997</v>
      </c>
      <c r="I224" s="245"/>
      <c r="J224" s="240"/>
      <c r="K224" s="240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272</v>
      </c>
      <c r="AU224" s="250" t="s">
        <v>96</v>
      </c>
      <c r="AV224" s="13" t="s">
        <v>96</v>
      </c>
      <c r="AW224" s="13" t="s">
        <v>42</v>
      </c>
      <c r="AX224" s="13" t="s">
        <v>93</v>
      </c>
      <c r="AY224" s="250" t="s">
        <v>264</v>
      </c>
    </row>
    <row r="225" s="2" customFormat="1" ht="21.75" customHeight="1">
      <c r="A225" s="40"/>
      <c r="B225" s="41"/>
      <c r="C225" s="225" t="s">
        <v>434</v>
      </c>
      <c r="D225" s="225" t="s">
        <v>266</v>
      </c>
      <c r="E225" s="226" t="s">
        <v>1879</v>
      </c>
      <c r="F225" s="227" t="s">
        <v>1880</v>
      </c>
      <c r="G225" s="228" t="s">
        <v>308</v>
      </c>
      <c r="H225" s="229">
        <v>84.299999999999997</v>
      </c>
      <c r="I225" s="230"/>
      <c r="J225" s="231">
        <f>ROUND(I225*H225,2)</f>
        <v>0</v>
      </c>
      <c r="K225" s="232"/>
      <c r="L225" s="46"/>
      <c r="M225" s="233" t="s">
        <v>1</v>
      </c>
      <c r="N225" s="234" t="s">
        <v>50</v>
      </c>
      <c r="O225" s="93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7" t="s">
        <v>270</v>
      </c>
      <c r="AT225" s="237" t="s">
        <v>266</v>
      </c>
      <c r="AU225" s="237" t="s">
        <v>96</v>
      </c>
      <c r="AY225" s="18" t="s">
        <v>264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8" t="s">
        <v>93</v>
      </c>
      <c r="BK225" s="238">
        <f>ROUND(I225*H225,2)</f>
        <v>0</v>
      </c>
      <c r="BL225" s="18" t="s">
        <v>270</v>
      </c>
      <c r="BM225" s="237" t="s">
        <v>2344</v>
      </c>
    </row>
    <row r="226" s="13" customFormat="1">
      <c r="A226" s="13"/>
      <c r="B226" s="239"/>
      <c r="C226" s="240"/>
      <c r="D226" s="241" t="s">
        <v>272</v>
      </c>
      <c r="E226" s="242" t="s">
        <v>1</v>
      </c>
      <c r="F226" s="243" t="s">
        <v>2274</v>
      </c>
      <c r="G226" s="240"/>
      <c r="H226" s="244">
        <v>84.299999999999997</v>
      </c>
      <c r="I226" s="245"/>
      <c r="J226" s="240"/>
      <c r="K226" s="240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272</v>
      </c>
      <c r="AU226" s="250" t="s">
        <v>96</v>
      </c>
      <c r="AV226" s="13" t="s">
        <v>96</v>
      </c>
      <c r="AW226" s="13" t="s">
        <v>42</v>
      </c>
      <c r="AX226" s="13" t="s">
        <v>93</v>
      </c>
      <c r="AY226" s="250" t="s">
        <v>264</v>
      </c>
    </row>
    <row r="227" s="12" customFormat="1" ht="22.8" customHeight="1">
      <c r="A227" s="12"/>
      <c r="B227" s="209"/>
      <c r="C227" s="210"/>
      <c r="D227" s="211" t="s">
        <v>84</v>
      </c>
      <c r="E227" s="223" t="s">
        <v>270</v>
      </c>
      <c r="F227" s="223" t="s">
        <v>475</v>
      </c>
      <c r="G227" s="210"/>
      <c r="H227" s="210"/>
      <c r="I227" s="213"/>
      <c r="J227" s="224">
        <f>BK227</f>
        <v>0</v>
      </c>
      <c r="K227" s="210"/>
      <c r="L227" s="215"/>
      <c r="M227" s="216"/>
      <c r="N227" s="217"/>
      <c r="O227" s="217"/>
      <c r="P227" s="218">
        <f>SUM(P228:P231)</f>
        <v>0</v>
      </c>
      <c r="Q227" s="217"/>
      <c r="R227" s="218">
        <f>SUM(R228:R231)</f>
        <v>0</v>
      </c>
      <c r="S227" s="217"/>
      <c r="T227" s="219">
        <f>SUM(T228:T231)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0" t="s">
        <v>93</v>
      </c>
      <c r="AT227" s="221" t="s">
        <v>84</v>
      </c>
      <c r="AU227" s="221" t="s">
        <v>93</v>
      </c>
      <c r="AY227" s="220" t="s">
        <v>264</v>
      </c>
      <c r="BK227" s="222">
        <f>SUM(BK228:BK231)</f>
        <v>0</v>
      </c>
    </row>
    <row r="228" s="2" customFormat="1" ht="24.15" customHeight="1">
      <c r="A228" s="40"/>
      <c r="B228" s="41"/>
      <c r="C228" s="225" t="s">
        <v>444</v>
      </c>
      <c r="D228" s="225" t="s">
        <v>266</v>
      </c>
      <c r="E228" s="226" t="s">
        <v>477</v>
      </c>
      <c r="F228" s="227" t="s">
        <v>478</v>
      </c>
      <c r="G228" s="228" t="s">
        <v>348</v>
      </c>
      <c r="H228" s="229">
        <v>11.452999999999999</v>
      </c>
      <c r="I228" s="230"/>
      <c r="J228" s="231">
        <f>ROUND(I228*H228,2)</f>
        <v>0</v>
      </c>
      <c r="K228" s="232"/>
      <c r="L228" s="46"/>
      <c r="M228" s="233" t="s">
        <v>1</v>
      </c>
      <c r="N228" s="234" t="s">
        <v>50</v>
      </c>
      <c r="O228" s="93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7" t="s">
        <v>270</v>
      </c>
      <c r="AT228" s="237" t="s">
        <v>266</v>
      </c>
      <c r="AU228" s="237" t="s">
        <v>96</v>
      </c>
      <c r="AY228" s="18" t="s">
        <v>264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8" t="s">
        <v>93</v>
      </c>
      <c r="BK228" s="238">
        <f>ROUND(I228*H228,2)</f>
        <v>0</v>
      </c>
      <c r="BL228" s="18" t="s">
        <v>270</v>
      </c>
      <c r="BM228" s="237" t="s">
        <v>2345</v>
      </c>
    </row>
    <row r="229" s="13" customFormat="1">
      <c r="A229" s="13"/>
      <c r="B229" s="239"/>
      <c r="C229" s="240"/>
      <c r="D229" s="241" t="s">
        <v>272</v>
      </c>
      <c r="E229" s="242" t="s">
        <v>480</v>
      </c>
      <c r="F229" s="243" t="s">
        <v>2346</v>
      </c>
      <c r="G229" s="240"/>
      <c r="H229" s="244">
        <v>11.452999999999999</v>
      </c>
      <c r="I229" s="245"/>
      <c r="J229" s="240"/>
      <c r="K229" s="240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272</v>
      </c>
      <c r="AU229" s="250" t="s">
        <v>96</v>
      </c>
      <c r="AV229" s="13" t="s">
        <v>96</v>
      </c>
      <c r="AW229" s="13" t="s">
        <v>42</v>
      </c>
      <c r="AX229" s="13" t="s">
        <v>93</v>
      </c>
      <c r="AY229" s="250" t="s">
        <v>264</v>
      </c>
    </row>
    <row r="230" s="2" customFormat="1" ht="24.15" customHeight="1">
      <c r="A230" s="40"/>
      <c r="B230" s="41"/>
      <c r="C230" s="225" t="s">
        <v>451</v>
      </c>
      <c r="D230" s="225" t="s">
        <v>266</v>
      </c>
      <c r="E230" s="226" t="s">
        <v>1884</v>
      </c>
      <c r="F230" s="227" t="s">
        <v>1885</v>
      </c>
      <c r="G230" s="228" t="s">
        <v>348</v>
      </c>
      <c r="H230" s="229">
        <v>24.497</v>
      </c>
      <c r="I230" s="230"/>
      <c r="J230" s="231">
        <f>ROUND(I230*H230,2)</f>
        <v>0</v>
      </c>
      <c r="K230" s="232"/>
      <c r="L230" s="46"/>
      <c r="M230" s="233" t="s">
        <v>1</v>
      </c>
      <c r="N230" s="234" t="s">
        <v>50</v>
      </c>
      <c r="O230" s="93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7" t="s">
        <v>270</v>
      </c>
      <c r="AT230" s="237" t="s">
        <v>266</v>
      </c>
      <c r="AU230" s="237" t="s">
        <v>96</v>
      </c>
      <c r="AY230" s="18" t="s">
        <v>264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8" t="s">
        <v>93</v>
      </c>
      <c r="BK230" s="238">
        <f>ROUND(I230*H230,2)</f>
        <v>0</v>
      </c>
      <c r="BL230" s="18" t="s">
        <v>270</v>
      </c>
      <c r="BM230" s="237" t="s">
        <v>2347</v>
      </c>
    </row>
    <row r="231" s="13" customFormat="1">
      <c r="A231" s="13"/>
      <c r="B231" s="239"/>
      <c r="C231" s="240"/>
      <c r="D231" s="241" t="s">
        <v>272</v>
      </c>
      <c r="E231" s="242" t="s">
        <v>1887</v>
      </c>
      <c r="F231" s="243" t="s">
        <v>2348</v>
      </c>
      <c r="G231" s="240"/>
      <c r="H231" s="244">
        <v>24.497</v>
      </c>
      <c r="I231" s="245"/>
      <c r="J231" s="240"/>
      <c r="K231" s="240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272</v>
      </c>
      <c r="AU231" s="250" t="s">
        <v>96</v>
      </c>
      <c r="AV231" s="13" t="s">
        <v>96</v>
      </c>
      <c r="AW231" s="13" t="s">
        <v>42</v>
      </c>
      <c r="AX231" s="13" t="s">
        <v>93</v>
      </c>
      <c r="AY231" s="250" t="s">
        <v>264</v>
      </c>
    </row>
    <row r="232" s="12" customFormat="1" ht="22.8" customHeight="1">
      <c r="A232" s="12"/>
      <c r="B232" s="209"/>
      <c r="C232" s="210"/>
      <c r="D232" s="211" t="s">
        <v>84</v>
      </c>
      <c r="E232" s="223" t="s">
        <v>305</v>
      </c>
      <c r="F232" s="223" t="s">
        <v>496</v>
      </c>
      <c r="G232" s="210"/>
      <c r="H232" s="210"/>
      <c r="I232" s="213"/>
      <c r="J232" s="224">
        <f>BK232</f>
        <v>0</v>
      </c>
      <c r="K232" s="210"/>
      <c r="L232" s="215"/>
      <c r="M232" s="216"/>
      <c r="N232" s="217"/>
      <c r="O232" s="217"/>
      <c r="P232" s="218">
        <f>SUM(P233:P245)</f>
        <v>0</v>
      </c>
      <c r="Q232" s="217"/>
      <c r="R232" s="218">
        <f>SUM(R233:R245)</f>
        <v>0</v>
      </c>
      <c r="S232" s="217"/>
      <c r="T232" s="219">
        <f>SUM(T233:T245)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0" t="s">
        <v>93</v>
      </c>
      <c r="AT232" s="221" t="s">
        <v>84</v>
      </c>
      <c r="AU232" s="221" t="s">
        <v>93</v>
      </c>
      <c r="AY232" s="220" t="s">
        <v>264</v>
      </c>
      <c r="BK232" s="222">
        <f>SUM(BK233:BK245)</f>
        <v>0</v>
      </c>
    </row>
    <row r="233" s="2" customFormat="1" ht="24.15" customHeight="1">
      <c r="A233" s="40"/>
      <c r="B233" s="41"/>
      <c r="C233" s="225" t="s">
        <v>456</v>
      </c>
      <c r="D233" s="225" t="s">
        <v>266</v>
      </c>
      <c r="E233" s="226" t="s">
        <v>498</v>
      </c>
      <c r="F233" s="227" t="s">
        <v>499</v>
      </c>
      <c r="G233" s="228" t="s">
        <v>269</v>
      </c>
      <c r="H233" s="229">
        <v>114.52500000000001</v>
      </c>
      <c r="I233" s="230"/>
      <c r="J233" s="231">
        <f>ROUND(I233*H233,2)</f>
        <v>0</v>
      </c>
      <c r="K233" s="232"/>
      <c r="L233" s="46"/>
      <c r="M233" s="233" t="s">
        <v>1</v>
      </c>
      <c r="N233" s="234" t="s">
        <v>50</v>
      </c>
      <c r="O233" s="93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7" t="s">
        <v>270</v>
      </c>
      <c r="AT233" s="237" t="s">
        <v>266</v>
      </c>
      <c r="AU233" s="237" t="s">
        <v>96</v>
      </c>
      <c r="AY233" s="18" t="s">
        <v>264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8" t="s">
        <v>93</v>
      </c>
      <c r="BK233" s="238">
        <f>ROUND(I233*H233,2)</f>
        <v>0</v>
      </c>
      <c r="BL233" s="18" t="s">
        <v>270</v>
      </c>
      <c r="BM233" s="237" t="s">
        <v>2349</v>
      </c>
    </row>
    <row r="234" s="13" customFormat="1">
      <c r="A234" s="13"/>
      <c r="B234" s="239"/>
      <c r="C234" s="240"/>
      <c r="D234" s="241" t="s">
        <v>272</v>
      </c>
      <c r="E234" s="242" t="s">
        <v>1</v>
      </c>
      <c r="F234" s="243" t="s">
        <v>2350</v>
      </c>
      <c r="G234" s="240"/>
      <c r="H234" s="244">
        <v>114.52500000000001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272</v>
      </c>
      <c r="AU234" s="250" t="s">
        <v>96</v>
      </c>
      <c r="AV234" s="13" t="s">
        <v>96</v>
      </c>
      <c r="AW234" s="13" t="s">
        <v>42</v>
      </c>
      <c r="AX234" s="13" t="s">
        <v>93</v>
      </c>
      <c r="AY234" s="250" t="s">
        <v>264</v>
      </c>
    </row>
    <row r="235" s="2" customFormat="1" ht="24.15" customHeight="1">
      <c r="A235" s="40"/>
      <c r="B235" s="41"/>
      <c r="C235" s="225" t="s">
        <v>461</v>
      </c>
      <c r="D235" s="225" t="s">
        <v>266</v>
      </c>
      <c r="E235" s="226" t="s">
        <v>1122</v>
      </c>
      <c r="F235" s="227" t="s">
        <v>1123</v>
      </c>
      <c r="G235" s="228" t="s">
        <v>269</v>
      </c>
      <c r="H235" s="229">
        <v>229.05000000000001</v>
      </c>
      <c r="I235" s="230"/>
      <c r="J235" s="231">
        <f>ROUND(I235*H235,2)</f>
        <v>0</v>
      </c>
      <c r="K235" s="232"/>
      <c r="L235" s="46"/>
      <c r="M235" s="233" t="s">
        <v>1</v>
      </c>
      <c r="N235" s="234" t="s">
        <v>50</v>
      </c>
      <c r="O235" s="93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7" t="s">
        <v>270</v>
      </c>
      <c r="AT235" s="237" t="s">
        <v>266</v>
      </c>
      <c r="AU235" s="237" t="s">
        <v>96</v>
      </c>
      <c r="AY235" s="18" t="s">
        <v>264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8" t="s">
        <v>93</v>
      </c>
      <c r="BK235" s="238">
        <f>ROUND(I235*H235,2)</f>
        <v>0</v>
      </c>
      <c r="BL235" s="18" t="s">
        <v>270</v>
      </c>
      <c r="BM235" s="237" t="s">
        <v>2351</v>
      </c>
    </row>
    <row r="236" s="13" customFormat="1">
      <c r="A236" s="13"/>
      <c r="B236" s="239"/>
      <c r="C236" s="240"/>
      <c r="D236" s="241" t="s">
        <v>272</v>
      </c>
      <c r="E236" s="242" t="s">
        <v>1</v>
      </c>
      <c r="F236" s="243" t="s">
        <v>1468</v>
      </c>
      <c r="G236" s="240"/>
      <c r="H236" s="244">
        <v>229.05000000000001</v>
      </c>
      <c r="I236" s="245"/>
      <c r="J236" s="240"/>
      <c r="K236" s="240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272</v>
      </c>
      <c r="AU236" s="250" t="s">
        <v>96</v>
      </c>
      <c r="AV236" s="13" t="s">
        <v>96</v>
      </c>
      <c r="AW236" s="13" t="s">
        <v>42</v>
      </c>
      <c r="AX236" s="13" t="s">
        <v>93</v>
      </c>
      <c r="AY236" s="250" t="s">
        <v>264</v>
      </c>
    </row>
    <row r="237" s="2" customFormat="1" ht="33" customHeight="1">
      <c r="A237" s="40"/>
      <c r="B237" s="41"/>
      <c r="C237" s="225" t="s">
        <v>465</v>
      </c>
      <c r="D237" s="225" t="s">
        <v>266</v>
      </c>
      <c r="E237" s="226" t="s">
        <v>1126</v>
      </c>
      <c r="F237" s="227" t="s">
        <v>1127</v>
      </c>
      <c r="G237" s="228" t="s">
        <v>269</v>
      </c>
      <c r="H237" s="229">
        <v>114.52500000000001</v>
      </c>
      <c r="I237" s="230"/>
      <c r="J237" s="231">
        <f>ROUND(I237*H237,2)</f>
        <v>0</v>
      </c>
      <c r="K237" s="232"/>
      <c r="L237" s="46"/>
      <c r="M237" s="233" t="s">
        <v>1</v>
      </c>
      <c r="N237" s="234" t="s">
        <v>50</v>
      </c>
      <c r="O237" s="93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7" t="s">
        <v>270</v>
      </c>
      <c r="AT237" s="237" t="s">
        <v>266</v>
      </c>
      <c r="AU237" s="237" t="s">
        <v>96</v>
      </c>
      <c r="AY237" s="18" t="s">
        <v>264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8" t="s">
        <v>93</v>
      </c>
      <c r="BK237" s="238">
        <f>ROUND(I237*H237,2)</f>
        <v>0</v>
      </c>
      <c r="BL237" s="18" t="s">
        <v>270</v>
      </c>
      <c r="BM237" s="237" t="s">
        <v>2352</v>
      </c>
    </row>
    <row r="238" s="13" customFormat="1">
      <c r="A238" s="13"/>
      <c r="B238" s="239"/>
      <c r="C238" s="240"/>
      <c r="D238" s="241" t="s">
        <v>272</v>
      </c>
      <c r="E238" s="242" t="s">
        <v>514</v>
      </c>
      <c r="F238" s="243" t="s">
        <v>161</v>
      </c>
      <c r="G238" s="240"/>
      <c r="H238" s="244">
        <v>114.52500000000001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272</v>
      </c>
      <c r="AU238" s="250" t="s">
        <v>96</v>
      </c>
      <c r="AV238" s="13" t="s">
        <v>96</v>
      </c>
      <c r="AW238" s="13" t="s">
        <v>42</v>
      </c>
      <c r="AX238" s="13" t="s">
        <v>93</v>
      </c>
      <c r="AY238" s="250" t="s">
        <v>264</v>
      </c>
    </row>
    <row r="239" s="2" customFormat="1" ht="24.15" customHeight="1">
      <c r="A239" s="40"/>
      <c r="B239" s="41"/>
      <c r="C239" s="225" t="s">
        <v>469</v>
      </c>
      <c r="D239" s="225" t="s">
        <v>266</v>
      </c>
      <c r="E239" s="226" t="s">
        <v>527</v>
      </c>
      <c r="F239" s="227" t="s">
        <v>528</v>
      </c>
      <c r="G239" s="228" t="s">
        <v>269</v>
      </c>
      <c r="H239" s="229">
        <v>114.52500000000001</v>
      </c>
      <c r="I239" s="230"/>
      <c r="J239" s="231">
        <f>ROUND(I239*H239,2)</f>
        <v>0</v>
      </c>
      <c r="K239" s="232"/>
      <c r="L239" s="46"/>
      <c r="M239" s="233" t="s">
        <v>1</v>
      </c>
      <c r="N239" s="234" t="s">
        <v>50</v>
      </c>
      <c r="O239" s="93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7" t="s">
        <v>270</v>
      </c>
      <c r="AT239" s="237" t="s">
        <v>266</v>
      </c>
      <c r="AU239" s="237" t="s">
        <v>96</v>
      </c>
      <c r="AY239" s="18" t="s">
        <v>264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8" t="s">
        <v>93</v>
      </c>
      <c r="BK239" s="238">
        <f>ROUND(I239*H239,2)</f>
        <v>0</v>
      </c>
      <c r="BL239" s="18" t="s">
        <v>270</v>
      </c>
      <c r="BM239" s="237" t="s">
        <v>2353</v>
      </c>
    </row>
    <row r="240" s="13" customFormat="1">
      <c r="A240" s="13"/>
      <c r="B240" s="239"/>
      <c r="C240" s="240"/>
      <c r="D240" s="241" t="s">
        <v>272</v>
      </c>
      <c r="E240" s="242" t="s">
        <v>1</v>
      </c>
      <c r="F240" s="243" t="s">
        <v>161</v>
      </c>
      <c r="G240" s="240"/>
      <c r="H240" s="244">
        <v>114.52500000000001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272</v>
      </c>
      <c r="AU240" s="250" t="s">
        <v>96</v>
      </c>
      <c r="AV240" s="13" t="s">
        <v>96</v>
      </c>
      <c r="AW240" s="13" t="s">
        <v>42</v>
      </c>
      <c r="AX240" s="13" t="s">
        <v>93</v>
      </c>
      <c r="AY240" s="250" t="s">
        <v>264</v>
      </c>
    </row>
    <row r="241" s="2" customFormat="1" ht="24.15" customHeight="1">
      <c r="A241" s="40"/>
      <c r="B241" s="41"/>
      <c r="C241" s="225" t="s">
        <v>476</v>
      </c>
      <c r="D241" s="225" t="s">
        <v>266</v>
      </c>
      <c r="E241" s="226" t="s">
        <v>531</v>
      </c>
      <c r="F241" s="227" t="s">
        <v>532</v>
      </c>
      <c r="G241" s="228" t="s">
        <v>269</v>
      </c>
      <c r="H241" s="229">
        <v>114.52500000000001</v>
      </c>
      <c r="I241" s="230"/>
      <c r="J241" s="231">
        <f>ROUND(I241*H241,2)</f>
        <v>0</v>
      </c>
      <c r="K241" s="232"/>
      <c r="L241" s="46"/>
      <c r="M241" s="233" t="s">
        <v>1</v>
      </c>
      <c r="N241" s="234" t="s">
        <v>50</v>
      </c>
      <c r="O241" s="93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7" t="s">
        <v>270</v>
      </c>
      <c r="AT241" s="237" t="s">
        <v>266</v>
      </c>
      <c r="AU241" s="237" t="s">
        <v>96</v>
      </c>
      <c r="AY241" s="18" t="s">
        <v>264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8" t="s">
        <v>93</v>
      </c>
      <c r="BK241" s="238">
        <f>ROUND(I241*H241,2)</f>
        <v>0</v>
      </c>
      <c r="BL241" s="18" t="s">
        <v>270</v>
      </c>
      <c r="BM241" s="237" t="s">
        <v>2354</v>
      </c>
    </row>
    <row r="242" s="13" customFormat="1">
      <c r="A242" s="13"/>
      <c r="B242" s="239"/>
      <c r="C242" s="240"/>
      <c r="D242" s="241" t="s">
        <v>272</v>
      </c>
      <c r="E242" s="242" t="s">
        <v>1</v>
      </c>
      <c r="F242" s="243" t="s">
        <v>161</v>
      </c>
      <c r="G242" s="240"/>
      <c r="H242" s="244">
        <v>114.52500000000001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272</v>
      </c>
      <c r="AU242" s="250" t="s">
        <v>96</v>
      </c>
      <c r="AV242" s="13" t="s">
        <v>96</v>
      </c>
      <c r="AW242" s="13" t="s">
        <v>42</v>
      </c>
      <c r="AX242" s="13" t="s">
        <v>93</v>
      </c>
      <c r="AY242" s="250" t="s">
        <v>264</v>
      </c>
    </row>
    <row r="243" s="2" customFormat="1" ht="33" customHeight="1">
      <c r="A243" s="40"/>
      <c r="B243" s="41"/>
      <c r="C243" s="225" t="s">
        <v>482</v>
      </c>
      <c r="D243" s="225" t="s">
        <v>266</v>
      </c>
      <c r="E243" s="226" t="s">
        <v>537</v>
      </c>
      <c r="F243" s="227" t="s">
        <v>538</v>
      </c>
      <c r="G243" s="228" t="s">
        <v>269</v>
      </c>
      <c r="H243" s="229">
        <v>231</v>
      </c>
      <c r="I243" s="230"/>
      <c r="J243" s="231">
        <f>ROUND(I243*H243,2)</f>
        <v>0</v>
      </c>
      <c r="K243" s="232"/>
      <c r="L243" s="46"/>
      <c r="M243" s="233" t="s">
        <v>1</v>
      </c>
      <c r="N243" s="234" t="s">
        <v>50</v>
      </c>
      <c r="O243" s="93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7" t="s">
        <v>270</v>
      </c>
      <c r="AT243" s="237" t="s">
        <v>266</v>
      </c>
      <c r="AU243" s="237" t="s">
        <v>96</v>
      </c>
      <c r="AY243" s="18" t="s">
        <v>264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8" t="s">
        <v>93</v>
      </c>
      <c r="BK243" s="238">
        <f>ROUND(I243*H243,2)</f>
        <v>0</v>
      </c>
      <c r="BL243" s="18" t="s">
        <v>270</v>
      </c>
      <c r="BM243" s="237" t="s">
        <v>2355</v>
      </c>
    </row>
    <row r="244" s="13" customFormat="1">
      <c r="A244" s="13"/>
      <c r="B244" s="239"/>
      <c r="C244" s="240"/>
      <c r="D244" s="241" t="s">
        <v>272</v>
      </c>
      <c r="E244" s="242" t="s">
        <v>1</v>
      </c>
      <c r="F244" s="243" t="s">
        <v>2356</v>
      </c>
      <c r="G244" s="240"/>
      <c r="H244" s="244">
        <v>231</v>
      </c>
      <c r="I244" s="245"/>
      <c r="J244" s="240"/>
      <c r="K244" s="240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272</v>
      </c>
      <c r="AU244" s="250" t="s">
        <v>96</v>
      </c>
      <c r="AV244" s="13" t="s">
        <v>96</v>
      </c>
      <c r="AW244" s="13" t="s">
        <v>42</v>
      </c>
      <c r="AX244" s="13" t="s">
        <v>85</v>
      </c>
      <c r="AY244" s="250" t="s">
        <v>264</v>
      </c>
    </row>
    <row r="245" s="13" customFormat="1">
      <c r="A245" s="13"/>
      <c r="B245" s="239"/>
      <c r="C245" s="240"/>
      <c r="D245" s="241" t="s">
        <v>272</v>
      </c>
      <c r="E245" s="242" t="s">
        <v>1</v>
      </c>
      <c r="F245" s="243" t="s">
        <v>2357</v>
      </c>
      <c r="G245" s="240"/>
      <c r="H245" s="244">
        <v>231</v>
      </c>
      <c r="I245" s="245"/>
      <c r="J245" s="240"/>
      <c r="K245" s="240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272</v>
      </c>
      <c r="AU245" s="250" t="s">
        <v>96</v>
      </c>
      <c r="AV245" s="13" t="s">
        <v>96</v>
      </c>
      <c r="AW245" s="13" t="s">
        <v>42</v>
      </c>
      <c r="AX245" s="13" t="s">
        <v>93</v>
      </c>
      <c r="AY245" s="250" t="s">
        <v>264</v>
      </c>
    </row>
    <row r="246" s="12" customFormat="1" ht="22.8" customHeight="1">
      <c r="A246" s="12"/>
      <c r="B246" s="209"/>
      <c r="C246" s="210"/>
      <c r="D246" s="211" t="s">
        <v>84</v>
      </c>
      <c r="E246" s="223" t="s">
        <v>321</v>
      </c>
      <c r="F246" s="223" t="s">
        <v>557</v>
      </c>
      <c r="G246" s="210"/>
      <c r="H246" s="210"/>
      <c r="I246" s="213"/>
      <c r="J246" s="224">
        <f>BK246</f>
        <v>0</v>
      </c>
      <c r="K246" s="210"/>
      <c r="L246" s="215"/>
      <c r="M246" s="216"/>
      <c r="N246" s="217"/>
      <c r="O246" s="217"/>
      <c r="P246" s="218">
        <f>SUM(P247:P309)</f>
        <v>0</v>
      </c>
      <c r="Q246" s="217"/>
      <c r="R246" s="218">
        <f>SUM(R247:R309)</f>
        <v>19.06578721</v>
      </c>
      <c r="S246" s="217"/>
      <c r="T246" s="219">
        <f>SUM(T247:T309)</f>
        <v>43.277611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0" t="s">
        <v>93</v>
      </c>
      <c r="AT246" s="221" t="s">
        <v>84</v>
      </c>
      <c r="AU246" s="221" t="s">
        <v>93</v>
      </c>
      <c r="AY246" s="220" t="s">
        <v>264</v>
      </c>
      <c r="BK246" s="222">
        <f>SUM(BK247:BK309)</f>
        <v>0</v>
      </c>
    </row>
    <row r="247" s="2" customFormat="1" ht="16.5" customHeight="1">
      <c r="A247" s="40"/>
      <c r="B247" s="41"/>
      <c r="C247" s="225" t="s">
        <v>487</v>
      </c>
      <c r="D247" s="225" t="s">
        <v>266</v>
      </c>
      <c r="E247" s="226" t="s">
        <v>1899</v>
      </c>
      <c r="F247" s="227" t="s">
        <v>1900</v>
      </c>
      <c r="G247" s="228" t="s">
        <v>308</v>
      </c>
      <c r="H247" s="229">
        <v>28.899999999999999</v>
      </c>
      <c r="I247" s="230"/>
      <c r="J247" s="231">
        <f>ROUND(I247*H247,2)</f>
        <v>0</v>
      </c>
      <c r="K247" s="232"/>
      <c r="L247" s="46"/>
      <c r="M247" s="233" t="s">
        <v>1</v>
      </c>
      <c r="N247" s="234" t="s">
        <v>50</v>
      </c>
      <c r="O247" s="93"/>
      <c r="P247" s="235">
        <f>O247*H247</f>
        <v>0</v>
      </c>
      <c r="Q247" s="235">
        <v>0</v>
      </c>
      <c r="R247" s="235">
        <f>Q247*H247</f>
        <v>0</v>
      </c>
      <c r="S247" s="235">
        <v>0.17999999999999999</v>
      </c>
      <c r="T247" s="236">
        <f>S247*H247</f>
        <v>5.202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7" t="s">
        <v>270</v>
      </c>
      <c r="AT247" s="237" t="s">
        <v>266</v>
      </c>
      <c r="AU247" s="237" t="s">
        <v>96</v>
      </c>
      <c r="AY247" s="18" t="s">
        <v>264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8" t="s">
        <v>93</v>
      </c>
      <c r="BK247" s="238">
        <f>ROUND(I247*H247,2)</f>
        <v>0</v>
      </c>
      <c r="BL247" s="18" t="s">
        <v>270</v>
      </c>
      <c r="BM247" s="237" t="s">
        <v>2358</v>
      </c>
    </row>
    <row r="248" s="13" customFormat="1">
      <c r="A248" s="13"/>
      <c r="B248" s="239"/>
      <c r="C248" s="240"/>
      <c r="D248" s="241" t="s">
        <v>272</v>
      </c>
      <c r="E248" s="242" t="s">
        <v>1785</v>
      </c>
      <c r="F248" s="243" t="s">
        <v>1902</v>
      </c>
      <c r="G248" s="240"/>
      <c r="H248" s="244">
        <v>28.899999999999999</v>
      </c>
      <c r="I248" s="245"/>
      <c r="J248" s="240"/>
      <c r="K248" s="240"/>
      <c r="L248" s="246"/>
      <c r="M248" s="247"/>
      <c r="N248" s="248"/>
      <c r="O248" s="248"/>
      <c r="P248" s="248"/>
      <c r="Q248" s="248"/>
      <c r="R248" s="248"/>
      <c r="S248" s="248"/>
      <c r="T248" s="24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0" t="s">
        <v>272</v>
      </c>
      <c r="AU248" s="250" t="s">
        <v>96</v>
      </c>
      <c r="AV248" s="13" t="s">
        <v>96</v>
      </c>
      <c r="AW248" s="13" t="s">
        <v>42</v>
      </c>
      <c r="AX248" s="13" t="s">
        <v>93</v>
      </c>
      <c r="AY248" s="250" t="s">
        <v>264</v>
      </c>
    </row>
    <row r="249" s="2" customFormat="1" ht="24.15" customHeight="1">
      <c r="A249" s="40"/>
      <c r="B249" s="41"/>
      <c r="C249" s="225" t="s">
        <v>497</v>
      </c>
      <c r="D249" s="225" t="s">
        <v>266</v>
      </c>
      <c r="E249" s="226" t="s">
        <v>1903</v>
      </c>
      <c r="F249" s="227" t="s">
        <v>1904</v>
      </c>
      <c r="G249" s="228" t="s">
        <v>308</v>
      </c>
      <c r="H249" s="229">
        <v>84.299999999999997</v>
      </c>
      <c r="I249" s="230"/>
      <c r="J249" s="231">
        <f>ROUND(I249*H249,2)</f>
        <v>0</v>
      </c>
      <c r="K249" s="232"/>
      <c r="L249" s="46"/>
      <c r="M249" s="233" t="s">
        <v>1</v>
      </c>
      <c r="N249" s="234" t="s">
        <v>50</v>
      </c>
      <c r="O249" s="93"/>
      <c r="P249" s="235">
        <f>O249*H249</f>
        <v>0</v>
      </c>
      <c r="Q249" s="235">
        <v>0</v>
      </c>
      <c r="R249" s="235">
        <f>Q249*H249</f>
        <v>0</v>
      </c>
      <c r="S249" s="235">
        <v>0.32000000000000001</v>
      </c>
      <c r="T249" s="236">
        <f>S249*H249</f>
        <v>26.975999999999999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7" t="s">
        <v>270</v>
      </c>
      <c r="AT249" s="237" t="s">
        <v>266</v>
      </c>
      <c r="AU249" s="237" t="s">
        <v>96</v>
      </c>
      <c r="AY249" s="18" t="s">
        <v>264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8" t="s">
        <v>93</v>
      </c>
      <c r="BK249" s="238">
        <f>ROUND(I249*H249,2)</f>
        <v>0</v>
      </c>
      <c r="BL249" s="18" t="s">
        <v>270</v>
      </c>
      <c r="BM249" s="237" t="s">
        <v>2359</v>
      </c>
    </row>
    <row r="250" s="13" customFormat="1">
      <c r="A250" s="13"/>
      <c r="B250" s="239"/>
      <c r="C250" s="240"/>
      <c r="D250" s="241" t="s">
        <v>272</v>
      </c>
      <c r="E250" s="242" t="s">
        <v>2360</v>
      </c>
      <c r="F250" s="243" t="s">
        <v>2361</v>
      </c>
      <c r="G250" s="240"/>
      <c r="H250" s="244">
        <v>84.299999999999997</v>
      </c>
      <c r="I250" s="245"/>
      <c r="J250" s="240"/>
      <c r="K250" s="240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272</v>
      </c>
      <c r="AU250" s="250" t="s">
        <v>96</v>
      </c>
      <c r="AV250" s="13" t="s">
        <v>96</v>
      </c>
      <c r="AW250" s="13" t="s">
        <v>42</v>
      </c>
      <c r="AX250" s="13" t="s">
        <v>93</v>
      </c>
      <c r="AY250" s="250" t="s">
        <v>264</v>
      </c>
    </row>
    <row r="251" s="2" customFormat="1" ht="33" customHeight="1">
      <c r="A251" s="40"/>
      <c r="B251" s="41"/>
      <c r="C251" s="225" t="s">
        <v>502</v>
      </c>
      <c r="D251" s="225" t="s">
        <v>266</v>
      </c>
      <c r="E251" s="226" t="s">
        <v>1910</v>
      </c>
      <c r="F251" s="227" t="s">
        <v>1911</v>
      </c>
      <c r="G251" s="228" t="s">
        <v>584</v>
      </c>
      <c r="H251" s="229">
        <v>7</v>
      </c>
      <c r="I251" s="230"/>
      <c r="J251" s="231">
        <f>ROUND(I251*H251,2)</f>
        <v>0</v>
      </c>
      <c r="K251" s="232"/>
      <c r="L251" s="46"/>
      <c r="M251" s="233" t="s">
        <v>1</v>
      </c>
      <c r="N251" s="234" t="s">
        <v>50</v>
      </c>
      <c r="O251" s="93"/>
      <c r="P251" s="235">
        <f>O251*H251</f>
        <v>0</v>
      </c>
      <c r="Q251" s="235">
        <v>0.00084999999999999995</v>
      </c>
      <c r="R251" s="235">
        <f>Q251*H251</f>
        <v>0.0059499999999999996</v>
      </c>
      <c r="S251" s="235">
        <v>0</v>
      </c>
      <c r="T251" s="23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7" t="s">
        <v>270</v>
      </c>
      <c r="AT251" s="237" t="s">
        <v>266</v>
      </c>
      <c r="AU251" s="237" t="s">
        <v>96</v>
      </c>
      <c r="AY251" s="18" t="s">
        <v>264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8" t="s">
        <v>93</v>
      </c>
      <c r="BK251" s="238">
        <f>ROUND(I251*H251,2)</f>
        <v>0</v>
      </c>
      <c r="BL251" s="18" t="s">
        <v>270</v>
      </c>
      <c r="BM251" s="237" t="s">
        <v>2362</v>
      </c>
    </row>
    <row r="252" s="13" customFormat="1">
      <c r="A252" s="13"/>
      <c r="B252" s="239"/>
      <c r="C252" s="240"/>
      <c r="D252" s="241" t="s">
        <v>272</v>
      </c>
      <c r="E252" s="242" t="s">
        <v>2289</v>
      </c>
      <c r="F252" s="243" t="s">
        <v>315</v>
      </c>
      <c r="G252" s="240"/>
      <c r="H252" s="244">
        <v>7</v>
      </c>
      <c r="I252" s="245"/>
      <c r="J252" s="240"/>
      <c r="K252" s="240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272</v>
      </c>
      <c r="AU252" s="250" t="s">
        <v>96</v>
      </c>
      <c r="AV252" s="13" t="s">
        <v>96</v>
      </c>
      <c r="AW252" s="13" t="s">
        <v>42</v>
      </c>
      <c r="AX252" s="13" t="s">
        <v>93</v>
      </c>
      <c r="AY252" s="250" t="s">
        <v>264</v>
      </c>
    </row>
    <row r="253" s="2" customFormat="1" ht="21.75" customHeight="1">
      <c r="A253" s="40"/>
      <c r="B253" s="41"/>
      <c r="C253" s="283" t="s">
        <v>510</v>
      </c>
      <c r="D253" s="283" t="s">
        <v>445</v>
      </c>
      <c r="E253" s="284" t="s">
        <v>1916</v>
      </c>
      <c r="F253" s="285" t="s">
        <v>1917</v>
      </c>
      <c r="G253" s="286" t="s">
        <v>584</v>
      </c>
      <c r="H253" s="287">
        <v>7</v>
      </c>
      <c r="I253" s="288"/>
      <c r="J253" s="289">
        <f>ROUND(I253*H253,2)</f>
        <v>0</v>
      </c>
      <c r="K253" s="290"/>
      <c r="L253" s="291"/>
      <c r="M253" s="292" t="s">
        <v>1</v>
      </c>
      <c r="N253" s="293" t="s">
        <v>50</v>
      </c>
      <c r="O253" s="93"/>
      <c r="P253" s="235">
        <f>O253*H253</f>
        <v>0</v>
      </c>
      <c r="Q253" s="235">
        <v>0.0011999999999999999</v>
      </c>
      <c r="R253" s="235">
        <f>Q253*H253</f>
        <v>0.0083999999999999995</v>
      </c>
      <c r="S253" s="235">
        <v>0</v>
      </c>
      <c r="T253" s="23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7" t="s">
        <v>321</v>
      </c>
      <c r="AT253" s="237" t="s">
        <v>445</v>
      </c>
      <c r="AU253" s="237" t="s">
        <v>96</v>
      </c>
      <c r="AY253" s="18" t="s">
        <v>264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8" t="s">
        <v>93</v>
      </c>
      <c r="BK253" s="238">
        <f>ROUND(I253*H253,2)</f>
        <v>0</v>
      </c>
      <c r="BL253" s="18" t="s">
        <v>270</v>
      </c>
      <c r="BM253" s="237" t="s">
        <v>2363</v>
      </c>
    </row>
    <row r="254" s="13" customFormat="1">
      <c r="A254" s="13"/>
      <c r="B254" s="239"/>
      <c r="C254" s="240"/>
      <c r="D254" s="241" t="s">
        <v>272</v>
      </c>
      <c r="E254" s="242" t="s">
        <v>1</v>
      </c>
      <c r="F254" s="243" t="s">
        <v>2289</v>
      </c>
      <c r="G254" s="240"/>
      <c r="H254" s="244">
        <v>7</v>
      </c>
      <c r="I254" s="245"/>
      <c r="J254" s="240"/>
      <c r="K254" s="240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272</v>
      </c>
      <c r="AU254" s="250" t="s">
        <v>96</v>
      </c>
      <c r="AV254" s="13" t="s">
        <v>96</v>
      </c>
      <c r="AW254" s="13" t="s">
        <v>42</v>
      </c>
      <c r="AX254" s="13" t="s">
        <v>93</v>
      </c>
      <c r="AY254" s="250" t="s">
        <v>264</v>
      </c>
    </row>
    <row r="255" s="2" customFormat="1" ht="24.15" customHeight="1">
      <c r="A255" s="40"/>
      <c r="B255" s="41"/>
      <c r="C255" s="283" t="s">
        <v>516</v>
      </c>
      <c r="D255" s="283" t="s">
        <v>445</v>
      </c>
      <c r="E255" s="284" t="s">
        <v>2364</v>
      </c>
      <c r="F255" s="285" t="s">
        <v>2365</v>
      </c>
      <c r="G255" s="286" t="s">
        <v>584</v>
      </c>
      <c r="H255" s="287">
        <v>7</v>
      </c>
      <c r="I255" s="288"/>
      <c r="J255" s="289">
        <f>ROUND(I255*H255,2)</f>
        <v>0</v>
      </c>
      <c r="K255" s="290"/>
      <c r="L255" s="291"/>
      <c r="M255" s="292" t="s">
        <v>1</v>
      </c>
      <c r="N255" s="293" t="s">
        <v>50</v>
      </c>
      <c r="O255" s="93"/>
      <c r="P255" s="235">
        <f>O255*H255</f>
        <v>0</v>
      </c>
      <c r="Q255" s="235">
        <v>0.00084999999999999995</v>
      </c>
      <c r="R255" s="235">
        <f>Q255*H255</f>
        <v>0.0059499999999999996</v>
      </c>
      <c r="S255" s="235">
        <v>0</v>
      </c>
      <c r="T255" s="23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7" t="s">
        <v>321</v>
      </c>
      <c r="AT255" s="237" t="s">
        <v>445</v>
      </c>
      <c r="AU255" s="237" t="s">
        <v>96</v>
      </c>
      <c r="AY255" s="18" t="s">
        <v>264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8" t="s">
        <v>93</v>
      </c>
      <c r="BK255" s="238">
        <f>ROUND(I255*H255,2)</f>
        <v>0</v>
      </c>
      <c r="BL255" s="18" t="s">
        <v>270</v>
      </c>
      <c r="BM255" s="237" t="s">
        <v>2366</v>
      </c>
    </row>
    <row r="256" s="13" customFormat="1">
      <c r="A256" s="13"/>
      <c r="B256" s="239"/>
      <c r="C256" s="240"/>
      <c r="D256" s="241" t="s">
        <v>272</v>
      </c>
      <c r="E256" s="242" t="s">
        <v>1</v>
      </c>
      <c r="F256" s="243" t="s">
        <v>2289</v>
      </c>
      <c r="G256" s="240"/>
      <c r="H256" s="244">
        <v>7</v>
      </c>
      <c r="I256" s="245"/>
      <c r="J256" s="240"/>
      <c r="K256" s="240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272</v>
      </c>
      <c r="AU256" s="250" t="s">
        <v>96</v>
      </c>
      <c r="AV256" s="13" t="s">
        <v>96</v>
      </c>
      <c r="AW256" s="13" t="s">
        <v>42</v>
      </c>
      <c r="AX256" s="13" t="s">
        <v>93</v>
      </c>
      <c r="AY256" s="250" t="s">
        <v>264</v>
      </c>
    </row>
    <row r="257" s="2" customFormat="1" ht="33" customHeight="1">
      <c r="A257" s="40"/>
      <c r="B257" s="41"/>
      <c r="C257" s="225" t="s">
        <v>521</v>
      </c>
      <c r="D257" s="225" t="s">
        <v>266</v>
      </c>
      <c r="E257" s="226" t="s">
        <v>1919</v>
      </c>
      <c r="F257" s="227" t="s">
        <v>1920</v>
      </c>
      <c r="G257" s="228" t="s">
        <v>308</v>
      </c>
      <c r="H257" s="229">
        <v>28.899999999999999</v>
      </c>
      <c r="I257" s="230"/>
      <c r="J257" s="231">
        <f>ROUND(I257*H257,2)</f>
        <v>0</v>
      </c>
      <c r="K257" s="232"/>
      <c r="L257" s="46"/>
      <c r="M257" s="233" t="s">
        <v>1</v>
      </c>
      <c r="N257" s="234" t="s">
        <v>50</v>
      </c>
      <c r="O257" s="93"/>
      <c r="P257" s="235">
        <f>O257*H257</f>
        <v>0</v>
      </c>
      <c r="Q257" s="235">
        <v>3.0000000000000001E-05</v>
      </c>
      <c r="R257" s="235">
        <f>Q257*H257</f>
        <v>0.00086699999999999993</v>
      </c>
      <c r="S257" s="235">
        <v>0.024029999999999999</v>
      </c>
      <c r="T257" s="236">
        <f>S257*H257</f>
        <v>0.69446699999999995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7" t="s">
        <v>270</v>
      </c>
      <c r="AT257" s="237" t="s">
        <v>266</v>
      </c>
      <c r="AU257" s="237" t="s">
        <v>96</v>
      </c>
      <c r="AY257" s="18" t="s">
        <v>264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8" t="s">
        <v>93</v>
      </c>
      <c r="BK257" s="238">
        <f>ROUND(I257*H257,2)</f>
        <v>0</v>
      </c>
      <c r="BL257" s="18" t="s">
        <v>270</v>
      </c>
      <c r="BM257" s="237" t="s">
        <v>2367</v>
      </c>
    </row>
    <row r="258" s="13" customFormat="1">
      <c r="A258" s="13"/>
      <c r="B258" s="239"/>
      <c r="C258" s="240"/>
      <c r="D258" s="241" t="s">
        <v>272</v>
      </c>
      <c r="E258" s="242" t="s">
        <v>1</v>
      </c>
      <c r="F258" s="243" t="s">
        <v>1765</v>
      </c>
      <c r="G258" s="240"/>
      <c r="H258" s="244">
        <v>28.899999999999999</v>
      </c>
      <c r="I258" s="245"/>
      <c r="J258" s="240"/>
      <c r="K258" s="240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272</v>
      </c>
      <c r="AU258" s="250" t="s">
        <v>96</v>
      </c>
      <c r="AV258" s="13" t="s">
        <v>96</v>
      </c>
      <c r="AW258" s="13" t="s">
        <v>42</v>
      </c>
      <c r="AX258" s="13" t="s">
        <v>93</v>
      </c>
      <c r="AY258" s="250" t="s">
        <v>264</v>
      </c>
    </row>
    <row r="259" s="2" customFormat="1" ht="24.15" customHeight="1">
      <c r="A259" s="40"/>
      <c r="B259" s="41"/>
      <c r="C259" s="283" t="s">
        <v>526</v>
      </c>
      <c r="D259" s="283" t="s">
        <v>445</v>
      </c>
      <c r="E259" s="284" t="s">
        <v>1922</v>
      </c>
      <c r="F259" s="285" t="s">
        <v>1923</v>
      </c>
      <c r="G259" s="286" t="s">
        <v>308</v>
      </c>
      <c r="H259" s="287">
        <v>28.899999999999999</v>
      </c>
      <c r="I259" s="288"/>
      <c r="J259" s="289">
        <f>ROUND(I259*H259,2)</f>
        <v>0</v>
      </c>
      <c r="K259" s="290"/>
      <c r="L259" s="291"/>
      <c r="M259" s="292" t="s">
        <v>1</v>
      </c>
      <c r="N259" s="293" t="s">
        <v>50</v>
      </c>
      <c r="O259" s="93"/>
      <c r="P259" s="235">
        <f>O259*H259</f>
        <v>0</v>
      </c>
      <c r="Q259" s="235">
        <v>0.024</v>
      </c>
      <c r="R259" s="235">
        <f>Q259*H259</f>
        <v>0.69359999999999999</v>
      </c>
      <c r="S259" s="235">
        <v>0</v>
      </c>
      <c r="T259" s="23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7" t="s">
        <v>321</v>
      </c>
      <c r="AT259" s="237" t="s">
        <v>445</v>
      </c>
      <c r="AU259" s="237" t="s">
        <v>96</v>
      </c>
      <c r="AY259" s="18" t="s">
        <v>264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8" t="s">
        <v>93</v>
      </c>
      <c r="BK259" s="238">
        <f>ROUND(I259*H259,2)</f>
        <v>0</v>
      </c>
      <c r="BL259" s="18" t="s">
        <v>270</v>
      </c>
      <c r="BM259" s="237" t="s">
        <v>2368</v>
      </c>
    </row>
    <row r="260" s="13" customFormat="1">
      <c r="A260" s="13"/>
      <c r="B260" s="239"/>
      <c r="C260" s="240"/>
      <c r="D260" s="241" t="s">
        <v>272</v>
      </c>
      <c r="E260" s="242" t="s">
        <v>1</v>
      </c>
      <c r="F260" s="243" t="s">
        <v>1765</v>
      </c>
      <c r="G260" s="240"/>
      <c r="H260" s="244">
        <v>28.899999999999999</v>
      </c>
      <c r="I260" s="245"/>
      <c r="J260" s="240"/>
      <c r="K260" s="240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272</v>
      </c>
      <c r="AU260" s="250" t="s">
        <v>96</v>
      </c>
      <c r="AV260" s="13" t="s">
        <v>96</v>
      </c>
      <c r="AW260" s="13" t="s">
        <v>42</v>
      </c>
      <c r="AX260" s="13" t="s">
        <v>93</v>
      </c>
      <c r="AY260" s="250" t="s">
        <v>264</v>
      </c>
    </row>
    <row r="261" s="2" customFormat="1" ht="33" customHeight="1">
      <c r="A261" s="40"/>
      <c r="B261" s="41"/>
      <c r="C261" s="225" t="s">
        <v>530</v>
      </c>
      <c r="D261" s="225" t="s">
        <v>266</v>
      </c>
      <c r="E261" s="226" t="s">
        <v>2369</v>
      </c>
      <c r="F261" s="227" t="s">
        <v>2370</v>
      </c>
      <c r="G261" s="228" t="s">
        <v>584</v>
      </c>
      <c r="H261" s="229">
        <v>1</v>
      </c>
      <c r="I261" s="230"/>
      <c r="J261" s="231">
        <f>ROUND(I261*H261,2)</f>
        <v>0</v>
      </c>
      <c r="K261" s="232"/>
      <c r="L261" s="46"/>
      <c r="M261" s="233" t="s">
        <v>1</v>
      </c>
      <c r="N261" s="234" t="s">
        <v>50</v>
      </c>
      <c r="O261" s="93"/>
      <c r="P261" s="235">
        <f>O261*H261</f>
        <v>0</v>
      </c>
      <c r="Q261" s="235">
        <v>0.0016999999999999999</v>
      </c>
      <c r="R261" s="235">
        <f>Q261*H261</f>
        <v>0.0016999999999999999</v>
      </c>
      <c r="S261" s="235">
        <v>0</v>
      </c>
      <c r="T261" s="23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7" t="s">
        <v>270</v>
      </c>
      <c r="AT261" s="237" t="s">
        <v>266</v>
      </c>
      <c r="AU261" s="237" t="s">
        <v>96</v>
      </c>
      <c r="AY261" s="18" t="s">
        <v>264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8" t="s">
        <v>93</v>
      </c>
      <c r="BK261" s="238">
        <f>ROUND(I261*H261,2)</f>
        <v>0</v>
      </c>
      <c r="BL261" s="18" t="s">
        <v>270</v>
      </c>
      <c r="BM261" s="237" t="s">
        <v>2371</v>
      </c>
    </row>
    <row r="262" s="13" customFormat="1">
      <c r="A262" s="13"/>
      <c r="B262" s="239"/>
      <c r="C262" s="240"/>
      <c r="D262" s="241" t="s">
        <v>272</v>
      </c>
      <c r="E262" s="242" t="s">
        <v>1</v>
      </c>
      <c r="F262" s="243" t="s">
        <v>1937</v>
      </c>
      <c r="G262" s="240"/>
      <c r="H262" s="244">
        <v>1</v>
      </c>
      <c r="I262" s="245"/>
      <c r="J262" s="240"/>
      <c r="K262" s="240"/>
      <c r="L262" s="246"/>
      <c r="M262" s="247"/>
      <c r="N262" s="248"/>
      <c r="O262" s="248"/>
      <c r="P262" s="248"/>
      <c r="Q262" s="248"/>
      <c r="R262" s="248"/>
      <c r="S262" s="248"/>
      <c r="T262" s="24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0" t="s">
        <v>272</v>
      </c>
      <c r="AU262" s="250" t="s">
        <v>96</v>
      </c>
      <c r="AV262" s="13" t="s">
        <v>96</v>
      </c>
      <c r="AW262" s="13" t="s">
        <v>42</v>
      </c>
      <c r="AX262" s="13" t="s">
        <v>93</v>
      </c>
      <c r="AY262" s="250" t="s">
        <v>264</v>
      </c>
    </row>
    <row r="263" s="2" customFormat="1" ht="21.75" customHeight="1">
      <c r="A263" s="40"/>
      <c r="B263" s="41"/>
      <c r="C263" s="283" t="s">
        <v>536</v>
      </c>
      <c r="D263" s="283" t="s">
        <v>445</v>
      </c>
      <c r="E263" s="284" t="s">
        <v>2372</v>
      </c>
      <c r="F263" s="285" t="s">
        <v>2373</v>
      </c>
      <c r="G263" s="286" t="s">
        <v>584</v>
      </c>
      <c r="H263" s="287">
        <v>2</v>
      </c>
      <c r="I263" s="288"/>
      <c r="J263" s="289">
        <f>ROUND(I263*H263,2)</f>
        <v>0</v>
      </c>
      <c r="K263" s="290"/>
      <c r="L263" s="291"/>
      <c r="M263" s="292" t="s">
        <v>1</v>
      </c>
      <c r="N263" s="293" t="s">
        <v>50</v>
      </c>
      <c r="O263" s="93"/>
      <c r="P263" s="235">
        <f>O263*H263</f>
        <v>0</v>
      </c>
      <c r="Q263" s="235">
        <v>0.0011999999999999999</v>
      </c>
      <c r="R263" s="235">
        <f>Q263*H263</f>
        <v>0.0023999999999999998</v>
      </c>
      <c r="S263" s="235">
        <v>0</v>
      </c>
      <c r="T263" s="23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7" t="s">
        <v>321</v>
      </c>
      <c r="AT263" s="237" t="s">
        <v>445</v>
      </c>
      <c r="AU263" s="237" t="s">
        <v>96</v>
      </c>
      <c r="AY263" s="18" t="s">
        <v>264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8" t="s">
        <v>93</v>
      </c>
      <c r="BK263" s="238">
        <f>ROUND(I263*H263,2)</f>
        <v>0</v>
      </c>
      <c r="BL263" s="18" t="s">
        <v>270</v>
      </c>
      <c r="BM263" s="237" t="s">
        <v>2374</v>
      </c>
    </row>
    <row r="264" s="2" customFormat="1" ht="21.75" customHeight="1">
      <c r="A264" s="40"/>
      <c r="B264" s="41"/>
      <c r="C264" s="283" t="s">
        <v>542</v>
      </c>
      <c r="D264" s="283" t="s">
        <v>445</v>
      </c>
      <c r="E264" s="284" t="s">
        <v>2375</v>
      </c>
      <c r="F264" s="285" t="s">
        <v>2376</v>
      </c>
      <c r="G264" s="286" t="s">
        <v>584</v>
      </c>
      <c r="H264" s="287">
        <v>1</v>
      </c>
      <c r="I264" s="288"/>
      <c r="J264" s="289">
        <f>ROUND(I264*H264,2)</f>
        <v>0</v>
      </c>
      <c r="K264" s="290"/>
      <c r="L264" s="291"/>
      <c r="M264" s="292" t="s">
        <v>1</v>
      </c>
      <c r="N264" s="293" t="s">
        <v>50</v>
      </c>
      <c r="O264" s="93"/>
      <c r="P264" s="235">
        <f>O264*H264</f>
        <v>0</v>
      </c>
      <c r="Q264" s="235">
        <v>0.0011999999999999999</v>
      </c>
      <c r="R264" s="235">
        <f>Q264*H264</f>
        <v>0.0011999999999999999</v>
      </c>
      <c r="S264" s="235">
        <v>0</v>
      </c>
      <c r="T264" s="23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7" t="s">
        <v>321</v>
      </c>
      <c r="AT264" s="237" t="s">
        <v>445</v>
      </c>
      <c r="AU264" s="237" t="s">
        <v>96</v>
      </c>
      <c r="AY264" s="18" t="s">
        <v>264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8" t="s">
        <v>93</v>
      </c>
      <c r="BK264" s="238">
        <f>ROUND(I264*H264,2)</f>
        <v>0</v>
      </c>
      <c r="BL264" s="18" t="s">
        <v>270</v>
      </c>
      <c r="BM264" s="237" t="s">
        <v>2377</v>
      </c>
    </row>
    <row r="265" s="2" customFormat="1" ht="21.75" customHeight="1">
      <c r="A265" s="40"/>
      <c r="B265" s="41"/>
      <c r="C265" s="283" t="s">
        <v>547</v>
      </c>
      <c r="D265" s="283" t="s">
        <v>445</v>
      </c>
      <c r="E265" s="284" t="s">
        <v>2378</v>
      </c>
      <c r="F265" s="285" t="s">
        <v>2379</v>
      </c>
      <c r="G265" s="286" t="s">
        <v>584</v>
      </c>
      <c r="H265" s="287">
        <v>1</v>
      </c>
      <c r="I265" s="288"/>
      <c r="J265" s="289">
        <f>ROUND(I265*H265,2)</f>
        <v>0</v>
      </c>
      <c r="K265" s="290"/>
      <c r="L265" s="291"/>
      <c r="M265" s="292" t="s">
        <v>1</v>
      </c>
      <c r="N265" s="293" t="s">
        <v>50</v>
      </c>
      <c r="O265" s="93"/>
      <c r="P265" s="235">
        <f>O265*H265</f>
        <v>0</v>
      </c>
      <c r="Q265" s="235">
        <v>0.00175</v>
      </c>
      <c r="R265" s="235">
        <f>Q265*H265</f>
        <v>0.00175</v>
      </c>
      <c r="S265" s="235">
        <v>0</v>
      </c>
      <c r="T265" s="23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7" t="s">
        <v>321</v>
      </c>
      <c r="AT265" s="237" t="s">
        <v>445</v>
      </c>
      <c r="AU265" s="237" t="s">
        <v>96</v>
      </c>
      <c r="AY265" s="18" t="s">
        <v>264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8" t="s">
        <v>93</v>
      </c>
      <c r="BK265" s="238">
        <f>ROUND(I265*H265,2)</f>
        <v>0</v>
      </c>
      <c r="BL265" s="18" t="s">
        <v>270</v>
      </c>
      <c r="BM265" s="237" t="s">
        <v>2380</v>
      </c>
    </row>
    <row r="266" s="2" customFormat="1" ht="33" customHeight="1">
      <c r="A266" s="40"/>
      <c r="B266" s="41"/>
      <c r="C266" s="225" t="s">
        <v>552</v>
      </c>
      <c r="D266" s="225" t="s">
        <v>266</v>
      </c>
      <c r="E266" s="226" t="s">
        <v>2381</v>
      </c>
      <c r="F266" s="227" t="s">
        <v>2382</v>
      </c>
      <c r="G266" s="228" t="s">
        <v>308</v>
      </c>
      <c r="H266" s="229">
        <v>84.299999999999997</v>
      </c>
      <c r="I266" s="230"/>
      <c r="J266" s="231">
        <f>ROUND(I266*H266,2)</f>
        <v>0</v>
      </c>
      <c r="K266" s="232"/>
      <c r="L266" s="46"/>
      <c r="M266" s="233" t="s">
        <v>1</v>
      </c>
      <c r="N266" s="234" t="s">
        <v>50</v>
      </c>
      <c r="O266" s="93"/>
      <c r="P266" s="235">
        <f>O266*H266</f>
        <v>0</v>
      </c>
      <c r="Q266" s="235">
        <v>8.0000000000000007E-05</v>
      </c>
      <c r="R266" s="235">
        <f>Q266*H266</f>
        <v>0.006744</v>
      </c>
      <c r="S266" s="235">
        <v>0.10008</v>
      </c>
      <c r="T266" s="236">
        <f>S266*H266</f>
        <v>8.4367439999999991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7" t="s">
        <v>270</v>
      </c>
      <c r="AT266" s="237" t="s">
        <v>266</v>
      </c>
      <c r="AU266" s="237" t="s">
        <v>96</v>
      </c>
      <c r="AY266" s="18" t="s">
        <v>264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8" t="s">
        <v>93</v>
      </c>
      <c r="BK266" s="238">
        <f>ROUND(I266*H266,2)</f>
        <v>0</v>
      </c>
      <c r="BL266" s="18" t="s">
        <v>270</v>
      </c>
      <c r="BM266" s="237" t="s">
        <v>2383</v>
      </c>
    </row>
    <row r="267" s="13" customFormat="1">
      <c r="A267" s="13"/>
      <c r="B267" s="239"/>
      <c r="C267" s="240"/>
      <c r="D267" s="241" t="s">
        <v>272</v>
      </c>
      <c r="E267" s="242" t="s">
        <v>1</v>
      </c>
      <c r="F267" s="243" t="s">
        <v>2274</v>
      </c>
      <c r="G267" s="240"/>
      <c r="H267" s="244">
        <v>84.299999999999997</v>
      </c>
      <c r="I267" s="245"/>
      <c r="J267" s="240"/>
      <c r="K267" s="240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272</v>
      </c>
      <c r="AU267" s="250" t="s">
        <v>96</v>
      </c>
      <c r="AV267" s="13" t="s">
        <v>96</v>
      </c>
      <c r="AW267" s="13" t="s">
        <v>42</v>
      </c>
      <c r="AX267" s="13" t="s">
        <v>93</v>
      </c>
      <c r="AY267" s="250" t="s">
        <v>264</v>
      </c>
    </row>
    <row r="268" s="2" customFormat="1" ht="24.15" customHeight="1">
      <c r="A268" s="40"/>
      <c r="B268" s="41"/>
      <c r="C268" s="283" t="s">
        <v>558</v>
      </c>
      <c r="D268" s="283" t="s">
        <v>445</v>
      </c>
      <c r="E268" s="284" t="s">
        <v>2384</v>
      </c>
      <c r="F268" s="285" t="s">
        <v>2385</v>
      </c>
      <c r="G268" s="286" t="s">
        <v>308</v>
      </c>
      <c r="H268" s="287">
        <v>84.299999999999997</v>
      </c>
      <c r="I268" s="288"/>
      <c r="J268" s="289">
        <f>ROUND(I268*H268,2)</f>
        <v>0</v>
      </c>
      <c r="K268" s="290"/>
      <c r="L268" s="291"/>
      <c r="M268" s="292" t="s">
        <v>1</v>
      </c>
      <c r="N268" s="293" t="s">
        <v>50</v>
      </c>
      <c r="O268" s="93"/>
      <c r="P268" s="235">
        <f>O268*H268</f>
        <v>0</v>
      </c>
      <c r="Q268" s="235">
        <v>0.071999999999999995</v>
      </c>
      <c r="R268" s="235">
        <f>Q268*H268</f>
        <v>6.0695999999999994</v>
      </c>
      <c r="S268" s="235">
        <v>0</v>
      </c>
      <c r="T268" s="23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7" t="s">
        <v>321</v>
      </c>
      <c r="AT268" s="237" t="s">
        <v>445</v>
      </c>
      <c r="AU268" s="237" t="s">
        <v>96</v>
      </c>
      <c r="AY268" s="18" t="s">
        <v>264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8" t="s">
        <v>93</v>
      </c>
      <c r="BK268" s="238">
        <f>ROUND(I268*H268,2)</f>
        <v>0</v>
      </c>
      <c r="BL268" s="18" t="s">
        <v>270</v>
      </c>
      <c r="BM268" s="237" t="s">
        <v>2386</v>
      </c>
    </row>
    <row r="269" s="13" customFormat="1">
      <c r="A269" s="13"/>
      <c r="B269" s="239"/>
      <c r="C269" s="240"/>
      <c r="D269" s="241" t="s">
        <v>272</v>
      </c>
      <c r="E269" s="242" t="s">
        <v>1</v>
      </c>
      <c r="F269" s="243" t="s">
        <v>2274</v>
      </c>
      <c r="G269" s="240"/>
      <c r="H269" s="244">
        <v>84.299999999999997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0" t="s">
        <v>272</v>
      </c>
      <c r="AU269" s="250" t="s">
        <v>96</v>
      </c>
      <c r="AV269" s="13" t="s">
        <v>96</v>
      </c>
      <c r="AW269" s="13" t="s">
        <v>42</v>
      </c>
      <c r="AX269" s="13" t="s">
        <v>93</v>
      </c>
      <c r="AY269" s="250" t="s">
        <v>264</v>
      </c>
    </row>
    <row r="270" s="2" customFormat="1" ht="16.5" customHeight="1">
      <c r="A270" s="40"/>
      <c r="B270" s="41"/>
      <c r="C270" s="283" t="s">
        <v>562</v>
      </c>
      <c r="D270" s="283" t="s">
        <v>445</v>
      </c>
      <c r="E270" s="284" t="s">
        <v>2387</v>
      </c>
      <c r="F270" s="285" t="s">
        <v>2388</v>
      </c>
      <c r="G270" s="286" t="s">
        <v>584</v>
      </c>
      <c r="H270" s="287">
        <v>1</v>
      </c>
      <c r="I270" s="288"/>
      <c r="J270" s="289">
        <f>ROUND(I270*H270,2)</f>
        <v>0</v>
      </c>
      <c r="K270" s="290"/>
      <c r="L270" s="291"/>
      <c r="M270" s="292" t="s">
        <v>1</v>
      </c>
      <c r="N270" s="293" t="s">
        <v>50</v>
      </c>
      <c r="O270" s="93"/>
      <c r="P270" s="235">
        <f>O270*H270</f>
        <v>0</v>
      </c>
      <c r="Q270" s="235">
        <v>0.00059999999999999995</v>
      </c>
      <c r="R270" s="235">
        <f>Q270*H270</f>
        <v>0.00059999999999999995</v>
      </c>
      <c r="S270" s="235">
        <v>0</v>
      </c>
      <c r="T270" s="23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7" t="s">
        <v>321</v>
      </c>
      <c r="AT270" s="237" t="s">
        <v>445</v>
      </c>
      <c r="AU270" s="237" t="s">
        <v>96</v>
      </c>
      <c r="AY270" s="18" t="s">
        <v>264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8" t="s">
        <v>93</v>
      </c>
      <c r="BK270" s="238">
        <f>ROUND(I270*H270,2)</f>
        <v>0</v>
      </c>
      <c r="BL270" s="18" t="s">
        <v>270</v>
      </c>
      <c r="BM270" s="237" t="s">
        <v>2389</v>
      </c>
    </row>
    <row r="271" s="2" customFormat="1" ht="24.15" customHeight="1">
      <c r="A271" s="40"/>
      <c r="B271" s="41"/>
      <c r="C271" s="225" t="s">
        <v>566</v>
      </c>
      <c r="D271" s="225" t="s">
        <v>266</v>
      </c>
      <c r="E271" s="226" t="s">
        <v>1947</v>
      </c>
      <c r="F271" s="227" t="s">
        <v>1948</v>
      </c>
      <c r="G271" s="228" t="s">
        <v>584</v>
      </c>
      <c r="H271" s="229">
        <v>12</v>
      </c>
      <c r="I271" s="230"/>
      <c r="J271" s="231">
        <f>ROUND(I271*H271,2)</f>
        <v>0</v>
      </c>
      <c r="K271" s="232"/>
      <c r="L271" s="46"/>
      <c r="M271" s="233" t="s">
        <v>1</v>
      </c>
      <c r="N271" s="234" t="s">
        <v>50</v>
      </c>
      <c r="O271" s="93"/>
      <c r="P271" s="235">
        <f>O271*H271</f>
        <v>0</v>
      </c>
      <c r="Q271" s="235">
        <v>6.9999999999999994E-05</v>
      </c>
      <c r="R271" s="235">
        <f>Q271*H271</f>
        <v>0.00083999999999999993</v>
      </c>
      <c r="S271" s="235">
        <v>0</v>
      </c>
      <c r="T271" s="23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7" t="s">
        <v>270</v>
      </c>
      <c r="AT271" s="237" t="s">
        <v>266</v>
      </c>
      <c r="AU271" s="237" t="s">
        <v>96</v>
      </c>
      <c r="AY271" s="18" t="s">
        <v>264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8" t="s">
        <v>93</v>
      </c>
      <c r="BK271" s="238">
        <f>ROUND(I271*H271,2)</f>
        <v>0</v>
      </c>
      <c r="BL271" s="18" t="s">
        <v>270</v>
      </c>
      <c r="BM271" s="237" t="s">
        <v>2390</v>
      </c>
    </row>
    <row r="272" s="2" customFormat="1" ht="24.15" customHeight="1">
      <c r="A272" s="40"/>
      <c r="B272" s="41"/>
      <c r="C272" s="283" t="s">
        <v>571</v>
      </c>
      <c r="D272" s="283" t="s">
        <v>445</v>
      </c>
      <c r="E272" s="284" t="s">
        <v>1950</v>
      </c>
      <c r="F272" s="285" t="s">
        <v>1951</v>
      </c>
      <c r="G272" s="286" t="s">
        <v>584</v>
      </c>
      <c r="H272" s="287">
        <v>12</v>
      </c>
      <c r="I272" s="288"/>
      <c r="J272" s="289">
        <f>ROUND(I272*H272,2)</f>
        <v>0</v>
      </c>
      <c r="K272" s="290"/>
      <c r="L272" s="291"/>
      <c r="M272" s="292" t="s">
        <v>1</v>
      </c>
      <c r="N272" s="293" t="s">
        <v>50</v>
      </c>
      <c r="O272" s="93"/>
      <c r="P272" s="235">
        <f>O272*H272</f>
        <v>0</v>
      </c>
      <c r="Q272" s="235">
        <v>0.01</v>
      </c>
      <c r="R272" s="235">
        <f>Q272*H272</f>
        <v>0.12</v>
      </c>
      <c r="S272" s="235">
        <v>0</v>
      </c>
      <c r="T272" s="23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7" t="s">
        <v>321</v>
      </c>
      <c r="AT272" s="237" t="s">
        <v>445</v>
      </c>
      <c r="AU272" s="237" t="s">
        <v>96</v>
      </c>
      <c r="AY272" s="18" t="s">
        <v>264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8" t="s">
        <v>93</v>
      </c>
      <c r="BK272" s="238">
        <f>ROUND(I272*H272,2)</f>
        <v>0</v>
      </c>
      <c r="BL272" s="18" t="s">
        <v>270</v>
      </c>
      <c r="BM272" s="237" t="s">
        <v>2391</v>
      </c>
    </row>
    <row r="273" s="2" customFormat="1" ht="24.15" customHeight="1">
      <c r="A273" s="40"/>
      <c r="B273" s="41"/>
      <c r="C273" s="283" t="s">
        <v>576</v>
      </c>
      <c r="D273" s="283" t="s">
        <v>445</v>
      </c>
      <c r="E273" s="284" t="s">
        <v>1953</v>
      </c>
      <c r="F273" s="285" t="s">
        <v>1954</v>
      </c>
      <c r="G273" s="286" t="s">
        <v>584</v>
      </c>
      <c r="H273" s="287">
        <v>12</v>
      </c>
      <c r="I273" s="288"/>
      <c r="J273" s="289">
        <f>ROUND(I273*H273,2)</f>
        <v>0</v>
      </c>
      <c r="K273" s="290"/>
      <c r="L273" s="291"/>
      <c r="M273" s="292" t="s">
        <v>1</v>
      </c>
      <c r="N273" s="293" t="s">
        <v>50</v>
      </c>
      <c r="O273" s="93"/>
      <c r="P273" s="235">
        <f>O273*H273</f>
        <v>0</v>
      </c>
      <c r="Q273" s="235">
        <v>0.01</v>
      </c>
      <c r="R273" s="235">
        <f>Q273*H273</f>
        <v>0.12</v>
      </c>
      <c r="S273" s="235">
        <v>0</v>
      </c>
      <c r="T273" s="23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7" t="s">
        <v>321</v>
      </c>
      <c r="AT273" s="237" t="s">
        <v>445</v>
      </c>
      <c r="AU273" s="237" t="s">
        <v>96</v>
      </c>
      <c r="AY273" s="18" t="s">
        <v>264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8" t="s">
        <v>93</v>
      </c>
      <c r="BK273" s="238">
        <f>ROUND(I273*H273,2)</f>
        <v>0</v>
      </c>
      <c r="BL273" s="18" t="s">
        <v>270</v>
      </c>
      <c r="BM273" s="237" t="s">
        <v>2392</v>
      </c>
    </row>
    <row r="274" s="2" customFormat="1" ht="37.8" customHeight="1">
      <c r="A274" s="40"/>
      <c r="B274" s="41"/>
      <c r="C274" s="283" t="s">
        <v>581</v>
      </c>
      <c r="D274" s="283" t="s">
        <v>445</v>
      </c>
      <c r="E274" s="284" t="s">
        <v>1956</v>
      </c>
      <c r="F274" s="285" t="s">
        <v>1957</v>
      </c>
      <c r="G274" s="286" t="s">
        <v>584</v>
      </c>
      <c r="H274" s="287">
        <v>12</v>
      </c>
      <c r="I274" s="288"/>
      <c r="J274" s="289">
        <f>ROUND(I274*H274,2)</f>
        <v>0</v>
      </c>
      <c r="K274" s="290"/>
      <c r="L274" s="291"/>
      <c r="M274" s="292" t="s">
        <v>1</v>
      </c>
      <c r="N274" s="293" t="s">
        <v>50</v>
      </c>
      <c r="O274" s="93"/>
      <c r="P274" s="235">
        <f>O274*H274</f>
        <v>0</v>
      </c>
      <c r="Q274" s="235">
        <v>0.010999999999999999</v>
      </c>
      <c r="R274" s="235">
        <f>Q274*H274</f>
        <v>0.13200000000000001</v>
      </c>
      <c r="S274" s="235">
        <v>0</v>
      </c>
      <c r="T274" s="23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7" t="s">
        <v>321</v>
      </c>
      <c r="AT274" s="237" t="s">
        <v>445</v>
      </c>
      <c r="AU274" s="237" t="s">
        <v>96</v>
      </c>
      <c r="AY274" s="18" t="s">
        <v>264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8" t="s">
        <v>93</v>
      </c>
      <c r="BK274" s="238">
        <f>ROUND(I274*H274,2)</f>
        <v>0</v>
      </c>
      <c r="BL274" s="18" t="s">
        <v>270</v>
      </c>
      <c r="BM274" s="237" t="s">
        <v>2393</v>
      </c>
    </row>
    <row r="275" s="2" customFormat="1" ht="24.15" customHeight="1">
      <c r="A275" s="40"/>
      <c r="B275" s="41"/>
      <c r="C275" s="225" t="s">
        <v>586</v>
      </c>
      <c r="D275" s="225" t="s">
        <v>266</v>
      </c>
      <c r="E275" s="226" t="s">
        <v>2394</v>
      </c>
      <c r="F275" s="227" t="s">
        <v>2395</v>
      </c>
      <c r="G275" s="228" t="s">
        <v>584</v>
      </c>
      <c r="H275" s="229">
        <v>11</v>
      </c>
      <c r="I275" s="230"/>
      <c r="J275" s="231">
        <f>ROUND(I275*H275,2)</f>
        <v>0</v>
      </c>
      <c r="K275" s="232"/>
      <c r="L275" s="46"/>
      <c r="M275" s="233" t="s">
        <v>1</v>
      </c>
      <c r="N275" s="234" t="s">
        <v>50</v>
      </c>
      <c r="O275" s="93"/>
      <c r="P275" s="235">
        <f>O275*H275</f>
        <v>0</v>
      </c>
      <c r="Q275" s="235">
        <v>0.00016000000000000001</v>
      </c>
      <c r="R275" s="235">
        <f>Q275*H275</f>
        <v>0.0017600000000000001</v>
      </c>
      <c r="S275" s="235">
        <v>0</v>
      </c>
      <c r="T275" s="23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7" t="s">
        <v>270</v>
      </c>
      <c r="AT275" s="237" t="s">
        <v>266</v>
      </c>
      <c r="AU275" s="237" t="s">
        <v>96</v>
      </c>
      <c r="AY275" s="18" t="s">
        <v>264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8" t="s">
        <v>93</v>
      </c>
      <c r="BK275" s="238">
        <f>ROUND(I275*H275,2)</f>
        <v>0</v>
      </c>
      <c r="BL275" s="18" t="s">
        <v>270</v>
      </c>
      <c r="BM275" s="237" t="s">
        <v>2396</v>
      </c>
    </row>
    <row r="276" s="2" customFormat="1" ht="33" customHeight="1">
      <c r="A276" s="40"/>
      <c r="B276" s="41"/>
      <c r="C276" s="283" t="s">
        <v>590</v>
      </c>
      <c r="D276" s="283" t="s">
        <v>445</v>
      </c>
      <c r="E276" s="284" t="s">
        <v>2397</v>
      </c>
      <c r="F276" s="285" t="s">
        <v>2398</v>
      </c>
      <c r="G276" s="286" t="s">
        <v>584</v>
      </c>
      <c r="H276" s="287">
        <v>11</v>
      </c>
      <c r="I276" s="288"/>
      <c r="J276" s="289">
        <f>ROUND(I276*H276,2)</f>
        <v>0</v>
      </c>
      <c r="K276" s="290"/>
      <c r="L276" s="291"/>
      <c r="M276" s="292" t="s">
        <v>1</v>
      </c>
      <c r="N276" s="293" t="s">
        <v>50</v>
      </c>
      <c r="O276" s="93"/>
      <c r="P276" s="235">
        <f>O276*H276</f>
        <v>0</v>
      </c>
      <c r="Q276" s="235">
        <v>0.072999999999999995</v>
      </c>
      <c r="R276" s="235">
        <f>Q276*H276</f>
        <v>0.80299999999999994</v>
      </c>
      <c r="S276" s="235">
        <v>0</v>
      </c>
      <c r="T276" s="23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7" t="s">
        <v>321</v>
      </c>
      <c r="AT276" s="237" t="s">
        <v>445</v>
      </c>
      <c r="AU276" s="237" t="s">
        <v>96</v>
      </c>
      <c r="AY276" s="18" t="s">
        <v>264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8" t="s">
        <v>93</v>
      </c>
      <c r="BK276" s="238">
        <f>ROUND(I276*H276,2)</f>
        <v>0</v>
      </c>
      <c r="BL276" s="18" t="s">
        <v>270</v>
      </c>
      <c r="BM276" s="237" t="s">
        <v>2399</v>
      </c>
    </row>
    <row r="277" s="2" customFormat="1" ht="24.15" customHeight="1">
      <c r="A277" s="40"/>
      <c r="B277" s="41"/>
      <c r="C277" s="225" t="s">
        <v>594</v>
      </c>
      <c r="D277" s="225" t="s">
        <v>266</v>
      </c>
      <c r="E277" s="226" t="s">
        <v>2400</v>
      </c>
      <c r="F277" s="227" t="s">
        <v>2401</v>
      </c>
      <c r="G277" s="228" t="s">
        <v>584</v>
      </c>
      <c r="H277" s="229">
        <v>3</v>
      </c>
      <c r="I277" s="230"/>
      <c r="J277" s="231">
        <f>ROUND(I277*H277,2)</f>
        <v>0</v>
      </c>
      <c r="K277" s="232"/>
      <c r="L277" s="46"/>
      <c r="M277" s="233" t="s">
        <v>1</v>
      </c>
      <c r="N277" s="234" t="s">
        <v>50</v>
      </c>
      <c r="O277" s="93"/>
      <c r="P277" s="235">
        <f>O277*H277</f>
        <v>0</v>
      </c>
      <c r="Q277" s="235">
        <v>9.0000000000000006E-05</v>
      </c>
      <c r="R277" s="235">
        <f>Q277*H277</f>
        <v>0.00027</v>
      </c>
      <c r="S277" s="235">
        <v>0</v>
      </c>
      <c r="T277" s="23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7" t="s">
        <v>270</v>
      </c>
      <c r="AT277" s="237" t="s">
        <v>266</v>
      </c>
      <c r="AU277" s="237" t="s">
        <v>96</v>
      </c>
      <c r="AY277" s="18" t="s">
        <v>264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8" t="s">
        <v>93</v>
      </c>
      <c r="BK277" s="238">
        <f>ROUND(I277*H277,2)</f>
        <v>0</v>
      </c>
      <c r="BL277" s="18" t="s">
        <v>270</v>
      </c>
      <c r="BM277" s="237" t="s">
        <v>2402</v>
      </c>
    </row>
    <row r="278" s="2" customFormat="1" ht="33" customHeight="1">
      <c r="A278" s="40"/>
      <c r="B278" s="41"/>
      <c r="C278" s="283" t="s">
        <v>598</v>
      </c>
      <c r="D278" s="283" t="s">
        <v>445</v>
      </c>
      <c r="E278" s="284" t="s">
        <v>2403</v>
      </c>
      <c r="F278" s="285" t="s">
        <v>2404</v>
      </c>
      <c r="G278" s="286" t="s">
        <v>584</v>
      </c>
      <c r="H278" s="287">
        <v>2</v>
      </c>
      <c r="I278" s="288"/>
      <c r="J278" s="289">
        <f>ROUND(I278*H278,2)</f>
        <v>0</v>
      </c>
      <c r="K278" s="290"/>
      <c r="L278" s="291"/>
      <c r="M278" s="292" t="s">
        <v>1</v>
      </c>
      <c r="N278" s="293" t="s">
        <v>50</v>
      </c>
      <c r="O278" s="93"/>
      <c r="P278" s="235">
        <f>O278*H278</f>
        <v>0</v>
      </c>
      <c r="Q278" s="235">
        <v>0.044999999999999998</v>
      </c>
      <c r="R278" s="235">
        <f>Q278*H278</f>
        <v>0.089999999999999997</v>
      </c>
      <c r="S278" s="235">
        <v>0</v>
      </c>
      <c r="T278" s="23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7" t="s">
        <v>321</v>
      </c>
      <c r="AT278" s="237" t="s">
        <v>445</v>
      </c>
      <c r="AU278" s="237" t="s">
        <v>96</v>
      </c>
      <c r="AY278" s="18" t="s">
        <v>264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8" t="s">
        <v>93</v>
      </c>
      <c r="BK278" s="238">
        <f>ROUND(I278*H278,2)</f>
        <v>0</v>
      </c>
      <c r="BL278" s="18" t="s">
        <v>270</v>
      </c>
      <c r="BM278" s="237" t="s">
        <v>2405</v>
      </c>
    </row>
    <row r="279" s="2" customFormat="1" ht="24.15" customHeight="1">
      <c r="A279" s="40"/>
      <c r="B279" s="41"/>
      <c r="C279" s="283" t="s">
        <v>602</v>
      </c>
      <c r="D279" s="283" t="s">
        <v>445</v>
      </c>
      <c r="E279" s="284" t="s">
        <v>2406</v>
      </c>
      <c r="F279" s="285" t="s">
        <v>2407</v>
      </c>
      <c r="G279" s="286" t="s">
        <v>584</v>
      </c>
      <c r="H279" s="287">
        <v>1</v>
      </c>
      <c r="I279" s="288"/>
      <c r="J279" s="289">
        <f>ROUND(I279*H279,2)</f>
        <v>0</v>
      </c>
      <c r="K279" s="290"/>
      <c r="L279" s="291"/>
      <c r="M279" s="292" t="s">
        <v>1</v>
      </c>
      <c r="N279" s="293" t="s">
        <v>50</v>
      </c>
      <c r="O279" s="93"/>
      <c r="P279" s="235">
        <f>O279*H279</f>
        <v>0</v>
      </c>
      <c r="Q279" s="235">
        <v>0.056000000000000001</v>
      </c>
      <c r="R279" s="235">
        <f>Q279*H279</f>
        <v>0.056000000000000001</v>
      </c>
      <c r="S279" s="235">
        <v>0</v>
      </c>
      <c r="T279" s="23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7" t="s">
        <v>321</v>
      </c>
      <c r="AT279" s="237" t="s">
        <v>445</v>
      </c>
      <c r="AU279" s="237" t="s">
        <v>96</v>
      </c>
      <c r="AY279" s="18" t="s">
        <v>264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8" t="s">
        <v>93</v>
      </c>
      <c r="BK279" s="238">
        <f>ROUND(I279*H279,2)</f>
        <v>0</v>
      </c>
      <c r="BL279" s="18" t="s">
        <v>270</v>
      </c>
      <c r="BM279" s="237" t="s">
        <v>2408</v>
      </c>
    </row>
    <row r="280" s="2" customFormat="1" ht="24.15" customHeight="1">
      <c r="A280" s="40"/>
      <c r="B280" s="41"/>
      <c r="C280" s="225" t="s">
        <v>606</v>
      </c>
      <c r="D280" s="225" t="s">
        <v>266</v>
      </c>
      <c r="E280" s="226" t="s">
        <v>1974</v>
      </c>
      <c r="F280" s="227" t="s">
        <v>1975</v>
      </c>
      <c r="G280" s="228" t="s">
        <v>348</v>
      </c>
      <c r="H280" s="229">
        <v>3.1139999999999999</v>
      </c>
      <c r="I280" s="230"/>
      <c r="J280" s="231">
        <f>ROUND(I280*H280,2)</f>
        <v>0</v>
      </c>
      <c r="K280" s="232"/>
      <c r="L280" s="46"/>
      <c r="M280" s="233" t="s">
        <v>1</v>
      </c>
      <c r="N280" s="234" t="s">
        <v>50</v>
      </c>
      <c r="O280" s="93"/>
      <c r="P280" s="235">
        <f>O280*H280</f>
        <v>0</v>
      </c>
      <c r="Q280" s="235">
        <v>0</v>
      </c>
      <c r="R280" s="235">
        <f>Q280*H280</f>
        <v>0</v>
      </c>
      <c r="S280" s="235">
        <v>0.59999999999999998</v>
      </c>
      <c r="T280" s="236">
        <f>S280*H280</f>
        <v>1.8683999999999998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7" t="s">
        <v>270</v>
      </c>
      <c r="AT280" s="237" t="s">
        <v>266</v>
      </c>
      <c r="AU280" s="237" t="s">
        <v>96</v>
      </c>
      <c r="AY280" s="18" t="s">
        <v>264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8" t="s">
        <v>93</v>
      </c>
      <c r="BK280" s="238">
        <f>ROUND(I280*H280,2)</f>
        <v>0</v>
      </c>
      <c r="BL280" s="18" t="s">
        <v>270</v>
      </c>
      <c r="BM280" s="237" t="s">
        <v>2409</v>
      </c>
    </row>
    <row r="281" s="13" customFormat="1">
      <c r="A281" s="13"/>
      <c r="B281" s="239"/>
      <c r="C281" s="240"/>
      <c r="D281" s="241" t="s">
        <v>272</v>
      </c>
      <c r="E281" s="242" t="s">
        <v>1786</v>
      </c>
      <c r="F281" s="243" t="s">
        <v>2410</v>
      </c>
      <c r="G281" s="240"/>
      <c r="H281" s="244">
        <v>3.1139999999999999</v>
      </c>
      <c r="I281" s="245"/>
      <c r="J281" s="240"/>
      <c r="K281" s="240"/>
      <c r="L281" s="246"/>
      <c r="M281" s="247"/>
      <c r="N281" s="248"/>
      <c r="O281" s="248"/>
      <c r="P281" s="248"/>
      <c r="Q281" s="248"/>
      <c r="R281" s="248"/>
      <c r="S281" s="248"/>
      <c r="T281" s="24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0" t="s">
        <v>272</v>
      </c>
      <c r="AU281" s="250" t="s">
        <v>96</v>
      </c>
      <c r="AV281" s="13" t="s">
        <v>96</v>
      </c>
      <c r="AW281" s="13" t="s">
        <v>42</v>
      </c>
      <c r="AX281" s="13" t="s">
        <v>93</v>
      </c>
      <c r="AY281" s="250" t="s">
        <v>264</v>
      </c>
    </row>
    <row r="282" s="2" customFormat="1" ht="16.5" customHeight="1">
      <c r="A282" s="40"/>
      <c r="B282" s="41"/>
      <c r="C282" s="225" t="s">
        <v>610</v>
      </c>
      <c r="D282" s="225" t="s">
        <v>266</v>
      </c>
      <c r="E282" s="226" t="s">
        <v>1978</v>
      </c>
      <c r="F282" s="227" t="s">
        <v>1979</v>
      </c>
      <c r="G282" s="228" t="s">
        <v>584</v>
      </c>
      <c r="H282" s="229">
        <v>1.5169999999999999</v>
      </c>
      <c r="I282" s="230"/>
      <c r="J282" s="231">
        <f>ROUND(I282*H282,2)</f>
        <v>0</v>
      </c>
      <c r="K282" s="232"/>
      <c r="L282" s="46"/>
      <c r="M282" s="233" t="s">
        <v>1</v>
      </c>
      <c r="N282" s="234" t="s">
        <v>50</v>
      </c>
      <c r="O282" s="93"/>
      <c r="P282" s="235">
        <f>O282*H282</f>
        <v>0</v>
      </c>
      <c r="Q282" s="235">
        <v>0.035729999999999998</v>
      </c>
      <c r="R282" s="235">
        <f>Q282*H282</f>
        <v>0.054202409999999993</v>
      </c>
      <c r="S282" s="235">
        <v>0</v>
      </c>
      <c r="T282" s="23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7" t="s">
        <v>270</v>
      </c>
      <c r="AT282" s="237" t="s">
        <v>266</v>
      </c>
      <c r="AU282" s="237" t="s">
        <v>96</v>
      </c>
      <c r="AY282" s="18" t="s">
        <v>264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8" t="s">
        <v>93</v>
      </c>
      <c r="BK282" s="238">
        <f>ROUND(I282*H282,2)</f>
        <v>0</v>
      </c>
      <c r="BL282" s="18" t="s">
        <v>270</v>
      </c>
      <c r="BM282" s="237" t="s">
        <v>2411</v>
      </c>
    </row>
    <row r="283" s="13" customFormat="1">
      <c r="A283" s="13"/>
      <c r="B283" s="239"/>
      <c r="C283" s="240"/>
      <c r="D283" s="241" t="s">
        <v>272</v>
      </c>
      <c r="E283" s="242" t="s">
        <v>1</v>
      </c>
      <c r="F283" s="243" t="s">
        <v>2412</v>
      </c>
      <c r="G283" s="240"/>
      <c r="H283" s="244">
        <v>1.5169999999999999</v>
      </c>
      <c r="I283" s="245"/>
      <c r="J283" s="240"/>
      <c r="K283" s="240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272</v>
      </c>
      <c r="AU283" s="250" t="s">
        <v>96</v>
      </c>
      <c r="AV283" s="13" t="s">
        <v>96</v>
      </c>
      <c r="AW283" s="13" t="s">
        <v>42</v>
      </c>
      <c r="AX283" s="13" t="s">
        <v>93</v>
      </c>
      <c r="AY283" s="250" t="s">
        <v>264</v>
      </c>
    </row>
    <row r="284" s="2" customFormat="1" ht="33" customHeight="1">
      <c r="A284" s="40"/>
      <c r="B284" s="41"/>
      <c r="C284" s="225" t="s">
        <v>614</v>
      </c>
      <c r="D284" s="225" t="s">
        <v>266</v>
      </c>
      <c r="E284" s="226" t="s">
        <v>2413</v>
      </c>
      <c r="F284" s="227" t="s">
        <v>2414</v>
      </c>
      <c r="G284" s="228" t="s">
        <v>584</v>
      </c>
      <c r="H284" s="229">
        <v>2</v>
      </c>
      <c r="I284" s="230"/>
      <c r="J284" s="231">
        <f>ROUND(I284*H284,2)</f>
        <v>0</v>
      </c>
      <c r="K284" s="232"/>
      <c r="L284" s="46"/>
      <c r="M284" s="233" t="s">
        <v>1</v>
      </c>
      <c r="N284" s="234" t="s">
        <v>50</v>
      </c>
      <c r="O284" s="93"/>
      <c r="P284" s="235">
        <f>O284*H284</f>
        <v>0</v>
      </c>
      <c r="Q284" s="235">
        <v>2.1167600000000002</v>
      </c>
      <c r="R284" s="235">
        <f>Q284*H284</f>
        <v>4.2335200000000004</v>
      </c>
      <c r="S284" s="235">
        <v>0</v>
      </c>
      <c r="T284" s="23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7" t="s">
        <v>270</v>
      </c>
      <c r="AT284" s="237" t="s">
        <v>266</v>
      </c>
      <c r="AU284" s="237" t="s">
        <v>96</v>
      </c>
      <c r="AY284" s="18" t="s">
        <v>264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8" t="s">
        <v>93</v>
      </c>
      <c r="BK284" s="238">
        <f>ROUND(I284*H284,2)</f>
        <v>0</v>
      </c>
      <c r="BL284" s="18" t="s">
        <v>270</v>
      </c>
      <c r="BM284" s="237" t="s">
        <v>2415</v>
      </c>
    </row>
    <row r="285" s="2" customFormat="1" ht="33" customHeight="1">
      <c r="A285" s="40"/>
      <c r="B285" s="41"/>
      <c r="C285" s="283" t="s">
        <v>618</v>
      </c>
      <c r="D285" s="283" t="s">
        <v>445</v>
      </c>
      <c r="E285" s="284" t="s">
        <v>2416</v>
      </c>
      <c r="F285" s="285" t="s">
        <v>2417</v>
      </c>
      <c r="G285" s="286" t="s">
        <v>584</v>
      </c>
      <c r="H285" s="287">
        <v>1</v>
      </c>
      <c r="I285" s="288"/>
      <c r="J285" s="289">
        <f>ROUND(I285*H285,2)</f>
        <v>0</v>
      </c>
      <c r="K285" s="290"/>
      <c r="L285" s="291"/>
      <c r="M285" s="292" t="s">
        <v>1</v>
      </c>
      <c r="N285" s="293" t="s">
        <v>50</v>
      </c>
      <c r="O285" s="93"/>
      <c r="P285" s="235">
        <f>O285*H285</f>
        <v>0</v>
      </c>
      <c r="Q285" s="235">
        <v>0.068000000000000005</v>
      </c>
      <c r="R285" s="235">
        <f>Q285*H285</f>
        <v>0.068000000000000005</v>
      </c>
      <c r="S285" s="235">
        <v>0</v>
      </c>
      <c r="T285" s="23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7" t="s">
        <v>321</v>
      </c>
      <c r="AT285" s="237" t="s">
        <v>445</v>
      </c>
      <c r="AU285" s="237" t="s">
        <v>96</v>
      </c>
      <c r="AY285" s="18" t="s">
        <v>264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8" t="s">
        <v>93</v>
      </c>
      <c r="BK285" s="238">
        <f>ROUND(I285*H285,2)</f>
        <v>0</v>
      </c>
      <c r="BL285" s="18" t="s">
        <v>270</v>
      </c>
      <c r="BM285" s="237" t="s">
        <v>2418</v>
      </c>
    </row>
    <row r="286" s="2" customFormat="1" ht="33" customHeight="1">
      <c r="A286" s="40"/>
      <c r="B286" s="41"/>
      <c r="C286" s="283" t="s">
        <v>623</v>
      </c>
      <c r="D286" s="283" t="s">
        <v>445</v>
      </c>
      <c r="E286" s="284" t="s">
        <v>2419</v>
      </c>
      <c r="F286" s="285" t="s">
        <v>2420</v>
      </c>
      <c r="G286" s="286" t="s">
        <v>584</v>
      </c>
      <c r="H286" s="287">
        <v>1</v>
      </c>
      <c r="I286" s="288"/>
      <c r="J286" s="289">
        <f>ROUND(I286*H286,2)</f>
        <v>0</v>
      </c>
      <c r="K286" s="290"/>
      <c r="L286" s="291"/>
      <c r="M286" s="292" t="s">
        <v>1</v>
      </c>
      <c r="N286" s="293" t="s">
        <v>50</v>
      </c>
      <c r="O286" s="93"/>
      <c r="P286" s="235">
        <f>O286*H286</f>
        <v>0</v>
      </c>
      <c r="Q286" s="235">
        <v>0.052999999999999998</v>
      </c>
      <c r="R286" s="235">
        <f>Q286*H286</f>
        <v>0.052999999999999998</v>
      </c>
      <c r="S286" s="235">
        <v>0</v>
      </c>
      <c r="T286" s="23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7" t="s">
        <v>321</v>
      </c>
      <c r="AT286" s="237" t="s">
        <v>445</v>
      </c>
      <c r="AU286" s="237" t="s">
        <v>96</v>
      </c>
      <c r="AY286" s="18" t="s">
        <v>264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8" t="s">
        <v>93</v>
      </c>
      <c r="BK286" s="238">
        <f>ROUND(I286*H286,2)</f>
        <v>0</v>
      </c>
      <c r="BL286" s="18" t="s">
        <v>270</v>
      </c>
      <c r="BM286" s="237" t="s">
        <v>2421</v>
      </c>
    </row>
    <row r="287" s="2" customFormat="1" ht="33" customHeight="1">
      <c r="A287" s="40"/>
      <c r="B287" s="41"/>
      <c r="C287" s="283" t="s">
        <v>627</v>
      </c>
      <c r="D287" s="283" t="s">
        <v>445</v>
      </c>
      <c r="E287" s="284" t="s">
        <v>1994</v>
      </c>
      <c r="F287" s="285" t="s">
        <v>1995</v>
      </c>
      <c r="G287" s="286" t="s">
        <v>584</v>
      </c>
      <c r="H287" s="287">
        <v>2</v>
      </c>
      <c r="I287" s="288"/>
      <c r="J287" s="289">
        <f>ROUND(I287*H287,2)</f>
        <v>0</v>
      </c>
      <c r="K287" s="290"/>
      <c r="L287" s="291"/>
      <c r="M287" s="292" t="s">
        <v>1</v>
      </c>
      <c r="N287" s="293" t="s">
        <v>50</v>
      </c>
      <c r="O287" s="93"/>
      <c r="P287" s="235">
        <f>O287*H287</f>
        <v>0</v>
      </c>
      <c r="Q287" s="235">
        <v>0.247</v>
      </c>
      <c r="R287" s="235">
        <f>Q287*H287</f>
        <v>0.49399999999999999</v>
      </c>
      <c r="S287" s="235">
        <v>0</v>
      </c>
      <c r="T287" s="23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7" t="s">
        <v>321</v>
      </c>
      <c r="AT287" s="237" t="s">
        <v>445</v>
      </c>
      <c r="AU287" s="237" t="s">
        <v>96</v>
      </c>
      <c r="AY287" s="18" t="s">
        <v>264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8" t="s">
        <v>93</v>
      </c>
      <c r="BK287" s="238">
        <f>ROUND(I287*H287,2)</f>
        <v>0</v>
      </c>
      <c r="BL287" s="18" t="s">
        <v>270</v>
      </c>
      <c r="BM287" s="237" t="s">
        <v>2422</v>
      </c>
    </row>
    <row r="288" s="2" customFormat="1" ht="33" customHeight="1">
      <c r="A288" s="40"/>
      <c r="B288" s="41"/>
      <c r="C288" s="283" t="s">
        <v>631</v>
      </c>
      <c r="D288" s="283" t="s">
        <v>445</v>
      </c>
      <c r="E288" s="284" t="s">
        <v>1997</v>
      </c>
      <c r="F288" s="285" t="s">
        <v>1998</v>
      </c>
      <c r="G288" s="286" t="s">
        <v>584</v>
      </c>
      <c r="H288" s="287">
        <v>1</v>
      </c>
      <c r="I288" s="288"/>
      <c r="J288" s="289">
        <f>ROUND(I288*H288,2)</f>
        <v>0</v>
      </c>
      <c r="K288" s="290"/>
      <c r="L288" s="291"/>
      <c r="M288" s="292" t="s">
        <v>1</v>
      </c>
      <c r="N288" s="293" t="s">
        <v>50</v>
      </c>
      <c r="O288" s="93"/>
      <c r="P288" s="235">
        <f>O288*H288</f>
        <v>0</v>
      </c>
      <c r="Q288" s="235">
        <v>0.51000000000000001</v>
      </c>
      <c r="R288" s="235">
        <f>Q288*H288</f>
        <v>0.51000000000000001</v>
      </c>
      <c r="S288" s="235">
        <v>0</v>
      </c>
      <c r="T288" s="23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7" t="s">
        <v>321</v>
      </c>
      <c r="AT288" s="237" t="s">
        <v>445</v>
      </c>
      <c r="AU288" s="237" t="s">
        <v>96</v>
      </c>
      <c r="AY288" s="18" t="s">
        <v>264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8" t="s">
        <v>93</v>
      </c>
      <c r="BK288" s="238">
        <f>ROUND(I288*H288,2)</f>
        <v>0</v>
      </c>
      <c r="BL288" s="18" t="s">
        <v>270</v>
      </c>
      <c r="BM288" s="237" t="s">
        <v>2423</v>
      </c>
    </row>
    <row r="289" s="2" customFormat="1" ht="33" customHeight="1">
      <c r="A289" s="40"/>
      <c r="B289" s="41"/>
      <c r="C289" s="283" t="s">
        <v>635</v>
      </c>
      <c r="D289" s="283" t="s">
        <v>445</v>
      </c>
      <c r="E289" s="284" t="s">
        <v>2424</v>
      </c>
      <c r="F289" s="285" t="s">
        <v>2425</v>
      </c>
      <c r="G289" s="286" t="s">
        <v>584</v>
      </c>
      <c r="H289" s="287">
        <v>2</v>
      </c>
      <c r="I289" s="288"/>
      <c r="J289" s="289">
        <f>ROUND(I289*H289,2)</f>
        <v>0</v>
      </c>
      <c r="K289" s="290"/>
      <c r="L289" s="291"/>
      <c r="M289" s="292" t="s">
        <v>1</v>
      </c>
      <c r="N289" s="293" t="s">
        <v>50</v>
      </c>
      <c r="O289" s="93"/>
      <c r="P289" s="235">
        <f>O289*H289</f>
        <v>0</v>
      </c>
      <c r="Q289" s="235">
        <v>1.405</v>
      </c>
      <c r="R289" s="235">
        <f>Q289*H289</f>
        <v>2.8100000000000001</v>
      </c>
      <c r="S289" s="235">
        <v>0</v>
      </c>
      <c r="T289" s="23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7" t="s">
        <v>321</v>
      </c>
      <c r="AT289" s="237" t="s">
        <v>445</v>
      </c>
      <c r="AU289" s="237" t="s">
        <v>96</v>
      </c>
      <c r="AY289" s="18" t="s">
        <v>264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8" t="s">
        <v>93</v>
      </c>
      <c r="BK289" s="238">
        <f>ROUND(I289*H289,2)</f>
        <v>0</v>
      </c>
      <c r="BL289" s="18" t="s">
        <v>270</v>
      </c>
      <c r="BM289" s="237" t="s">
        <v>2426</v>
      </c>
    </row>
    <row r="290" s="2" customFormat="1" ht="33" customHeight="1">
      <c r="A290" s="40"/>
      <c r="B290" s="41"/>
      <c r="C290" s="283" t="s">
        <v>639</v>
      </c>
      <c r="D290" s="283" t="s">
        <v>445</v>
      </c>
      <c r="E290" s="284" t="s">
        <v>1991</v>
      </c>
      <c r="F290" s="285" t="s">
        <v>1992</v>
      </c>
      <c r="G290" s="286" t="s">
        <v>584</v>
      </c>
      <c r="H290" s="287">
        <v>2</v>
      </c>
      <c r="I290" s="288"/>
      <c r="J290" s="289">
        <f>ROUND(I290*H290,2)</f>
        <v>0</v>
      </c>
      <c r="K290" s="290"/>
      <c r="L290" s="291"/>
      <c r="M290" s="292" t="s">
        <v>1</v>
      </c>
      <c r="N290" s="293" t="s">
        <v>50</v>
      </c>
      <c r="O290" s="93"/>
      <c r="P290" s="235">
        <f>O290*H290</f>
        <v>0</v>
      </c>
      <c r="Q290" s="235">
        <v>0.55000000000000004</v>
      </c>
      <c r="R290" s="235">
        <f>Q290*H290</f>
        <v>1.1000000000000001</v>
      </c>
      <c r="S290" s="235">
        <v>0</v>
      </c>
      <c r="T290" s="23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7" t="s">
        <v>321</v>
      </c>
      <c r="AT290" s="237" t="s">
        <v>445</v>
      </c>
      <c r="AU290" s="237" t="s">
        <v>96</v>
      </c>
      <c r="AY290" s="18" t="s">
        <v>264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8" t="s">
        <v>93</v>
      </c>
      <c r="BK290" s="238">
        <f>ROUND(I290*H290,2)</f>
        <v>0</v>
      </c>
      <c r="BL290" s="18" t="s">
        <v>270</v>
      </c>
      <c r="BM290" s="237" t="s">
        <v>2427</v>
      </c>
    </row>
    <row r="291" s="2" customFormat="1" ht="24.15" customHeight="1">
      <c r="A291" s="40"/>
      <c r="B291" s="41"/>
      <c r="C291" s="283" t="s">
        <v>643</v>
      </c>
      <c r="D291" s="283" t="s">
        <v>445</v>
      </c>
      <c r="E291" s="284" t="s">
        <v>2012</v>
      </c>
      <c r="F291" s="285" t="s">
        <v>2013</v>
      </c>
      <c r="G291" s="286" t="s">
        <v>584</v>
      </c>
      <c r="H291" s="287">
        <v>5</v>
      </c>
      <c r="I291" s="288"/>
      <c r="J291" s="289">
        <f>ROUND(I291*H291,2)</f>
        <v>0</v>
      </c>
      <c r="K291" s="290"/>
      <c r="L291" s="291"/>
      <c r="M291" s="292" t="s">
        <v>1</v>
      </c>
      <c r="N291" s="293" t="s">
        <v>50</v>
      </c>
      <c r="O291" s="93"/>
      <c r="P291" s="235">
        <f>O291*H291</f>
        <v>0</v>
      </c>
      <c r="Q291" s="235">
        <v>0.002</v>
      </c>
      <c r="R291" s="235">
        <f>Q291*H291</f>
        <v>0.01</v>
      </c>
      <c r="S291" s="235">
        <v>0</v>
      </c>
      <c r="T291" s="23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7" t="s">
        <v>321</v>
      </c>
      <c r="AT291" s="237" t="s">
        <v>445</v>
      </c>
      <c r="AU291" s="237" t="s">
        <v>96</v>
      </c>
      <c r="AY291" s="18" t="s">
        <v>264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8" t="s">
        <v>93</v>
      </c>
      <c r="BK291" s="238">
        <f>ROUND(I291*H291,2)</f>
        <v>0</v>
      </c>
      <c r="BL291" s="18" t="s">
        <v>270</v>
      </c>
      <c r="BM291" s="237" t="s">
        <v>2428</v>
      </c>
    </row>
    <row r="292" s="2" customFormat="1" ht="24.15" customHeight="1">
      <c r="A292" s="40"/>
      <c r="B292" s="41"/>
      <c r="C292" s="283" t="s">
        <v>647</v>
      </c>
      <c r="D292" s="283" t="s">
        <v>445</v>
      </c>
      <c r="E292" s="284" t="s">
        <v>2429</v>
      </c>
      <c r="F292" s="285" t="s">
        <v>2430</v>
      </c>
      <c r="G292" s="286" t="s">
        <v>584</v>
      </c>
      <c r="H292" s="287">
        <v>2</v>
      </c>
      <c r="I292" s="288"/>
      <c r="J292" s="289">
        <f>ROUND(I292*H292,2)</f>
        <v>0</v>
      </c>
      <c r="K292" s="290"/>
      <c r="L292" s="291"/>
      <c r="M292" s="292" t="s">
        <v>1</v>
      </c>
      <c r="N292" s="293" t="s">
        <v>50</v>
      </c>
      <c r="O292" s="93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7" t="s">
        <v>321</v>
      </c>
      <c r="AT292" s="237" t="s">
        <v>445</v>
      </c>
      <c r="AU292" s="237" t="s">
        <v>96</v>
      </c>
      <c r="AY292" s="18" t="s">
        <v>264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8" t="s">
        <v>93</v>
      </c>
      <c r="BK292" s="238">
        <f>ROUND(I292*H292,2)</f>
        <v>0</v>
      </c>
      <c r="BL292" s="18" t="s">
        <v>270</v>
      </c>
      <c r="BM292" s="237" t="s">
        <v>2431</v>
      </c>
    </row>
    <row r="293" s="2" customFormat="1" ht="16.5" customHeight="1">
      <c r="A293" s="40"/>
      <c r="B293" s="41"/>
      <c r="C293" s="283" t="s">
        <v>651</v>
      </c>
      <c r="D293" s="283" t="s">
        <v>445</v>
      </c>
      <c r="E293" s="284" t="s">
        <v>2009</v>
      </c>
      <c r="F293" s="285" t="s">
        <v>2010</v>
      </c>
      <c r="G293" s="286" t="s">
        <v>584</v>
      </c>
      <c r="H293" s="287">
        <v>2</v>
      </c>
      <c r="I293" s="288"/>
      <c r="J293" s="289">
        <f>ROUND(I293*H293,2)</f>
        <v>0</v>
      </c>
      <c r="K293" s="290"/>
      <c r="L293" s="291"/>
      <c r="M293" s="292" t="s">
        <v>1</v>
      </c>
      <c r="N293" s="293" t="s">
        <v>50</v>
      </c>
      <c r="O293" s="93"/>
      <c r="P293" s="235">
        <f>O293*H293</f>
        <v>0</v>
      </c>
      <c r="Q293" s="235">
        <v>0</v>
      </c>
      <c r="R293" s="235">
        <f>Q293*H293</f>
        <v>0</v>
      </c>
      <c r="S293" s="235">
        <v>0</v>
      </c>
      <c r="T293" s="23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7" t="s">
        <v>321</v>
      </c>
      <c r="AT293" s="237" t="s">
        <v>445</v>
      </c>
      <c r="AU293" s="237" t="s">
        <v>96</v>
      </c>
      <c r="AY293" s="18" t="s">
        <v>264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8" t="s">
        <v>93</v>
      </c>
      <c r="BK293" s="238">
        <f>ROUND(I293*H293,2)</f>
        <v>0</v>
      </c>
      <c r="BL293" s="18" t="s">
        <v>270</v>
      </c>
      <c r="BM293" s="237" t="s">
        <v>2432</v>
      </c>
    </row>
    <row r="294" s="2" customFormat="1" ht="24.15" customHeight="1">
      <c r="A294" s="40"/>
      <c r="B294" s="41"/>
      <c r="C294" s="225" t="s">
        <v>656</v>
      </c>
      <c r="D294" s="225" t="s">
        <v>266</v>
      </c>
      <c r="E294" s="226" t="s">
        <v>1701</v>
      </c>
      <c r="F294" s="227" t="s">
        <v>1702</v>
      </c>
      <c r="G294" s="228" t="s">
        <v>584</v>
      </c>
      <c r="H294" s="229">
        <v>1</v>
      </c>
      <c r="I294" s="230"/>
      <c r="J294" s="231">
        <f>ROUND(I294*H294,2)</f>
        <v>0</v>
      </c>
      <c r="K294" s="232"/>
      <c r="L294" s="46"/>
      <c r="M294" s="233" t="s">
        <v>1</v>
      </c>
      <c r="N294" s="234" t="s">
        <v>50</v>
      </c>
      <c r="O294" s="93"/>
      <c r="P294" s="235">
        <f>O294*H294</f>
        <v>0</v>
      </c>
      <c r="Q294" s="235">
        <v>0</v>
      </c>
      <c r="R294" s="235">
        <f>Q294*H294</f>
        <v>0</v>
      </c>
      <c r="S294" s="235">
        <v>0.10000000000000001</v>
      </c>
      <c r="T294" s="236">
        <f>S294*H294</f>
        <v>0.10000000000000001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7" t="s">
        <v>270</v>
      </c>
      <c r="AT294" s="237" t="s">
        <v>266</v>
      </c>
      <c r="AU294" s="237" t="s">
        <v>96</v>
      </c>
      <c r="AY294" s="18" t="s">
        <v>264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8" t="s">
        <v>93</v>
      </c>
      <c r="BK294" s="238">
        <f>ROUND(I294*H294,2)</f>
        <v>0</v>
      </c>
      <c r="BL294" s="18" t="s">
        <v>270</v>
      </c>
      <c r="BM294" s="237" t="s">
        <v>2433</v>
      </c>
    </row>
    <row r="295" s="13" customFormat="1">
      <c r="A295" s="13"/>
      <c r="B295" s="239"/>
      <c r="C295" s="240"/>
      <c r="D295" s="241" t="s">
        <v>272</v>
      </c>
      <c r="E295" s="242" t="s">
        <v>1790</v>
      </c>
      <c r="F295" s="243" t="s">
        <v>93</v>
      </c>
      <c r="G295" s="240"/>
      <c r="H295" s="244">
        <v>1</v>
      </c>
      <c r="I295" s="245"/>
      <c r="J295" s="240"/>
      <c r="K295" s="240"/>
      <c r="L295" s="246"/>
      <c r="M295" s="247"/>
      <c r="N295" s="248"/>
      <c r="O295" s="248"/>
      <c r="P295" s="248"/>
      <c r="Q295" s="248"/>
      <c r="R295" s="248"/>
      <c r="S295" s="248"/>
      <c r="T295" s="24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0" t="s">
        <v>272</v>
      </c>
      <c r="AU295" s="250" t="s">
        <v>96</v>
      </c>
      <c r="AV295" s="13" t="s">
        <v>96</v>
      </c>
      <c r="AW295" s="13" t="s">
        <v>42</v>
      </c>
      <c r="AX295" s="13" t="s">
        <v>93</v>
      </c>
      <c r="AY295" s="250" t="s">
        <v>264</v>
      </c>
    </row>
    <row r="296" s="2" customFormat="1" ht="24.15" customHeight="1">
      <c r="A296" s="40"/>
      <c r="B296" s="41"/>
      <c r="C296" s="225" t="s">
        <v>660</v>
      </c>
      <c r="D296" s="225" t="s">
        <v>266</v>
      </c>
      <c r="E296" s="226" t="s">
        <v>821</v>
      </c>
      <c r="F296" s="227" t="s">
        <v>822</v>
      </c>
      <c r="G296" s="228" t="s">
        <v>584</v>
      </c>
      <c r="H296" s="229">
        <v>2</v>
      </c>
      <c r="I296" s="230"/>
      <c r="J296" s="231">
        <f>ROUND(I296*H296,2)</f>
        <v>0</v>
      </c>
      <c r="K296" s="232"/>
      <c r="L296" s="46"/>
      <c r="M296" s="233" t="s">
        <v>1</v>
      </c>
      <c r="N296" s="234" t="s">
        <v>50</v>
      </c>
      <c r="O296" s="93"/>
      <c r="P296" s="235">
        <f>O296*H296</f>
        <v>0</v>
      </c>
      <c r="Q296" s="235">
        <v>0.21734000000000001</v>
      </c>
      <c r="R296" s="235">
        <f>Q296*H296</f>
        <v>0.43468000000000001</v>
      </c>
      <c r="S296" s="235">
        <v>0</v>
      </c>
      <c r="T296" s="23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7" t="s">
        <v>270</v>
      </c>
      <c r="AT296" s="237" t="s">
        <v>266</v>
      </c>
      <c r="AU296" s="237" t="s">
        <v>96</v>
      </c>
      <c r="AY296" s="18" t="s">
        <v>264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8" t="s">
        <v>93</v>
      </c>
      <c r="BK296" s="238">
        <f>ROUND(I296*H296,2)</f>
        <v>0</v>
      </c>
      <c r="BL296" s="18" t="s">
        <v>270</v>
      </c>
      <c r="BM296" s="237" t="s">
        <v>2434</v>
      </c>
    </row>
    <row r="297" s="2" customFormat="1" ht="24.15" customHeight="1">
      <c r="A297" s="40"/>
      <c r="B297" s="41"/>
      <c r="C297" s="283" t="s">
        <v>664</v>
      </c>
      <c r="D297" s="283" t="s">
        <v>445</v>
      </c>
      <c r="E297" s="284" t="s">
        <v>2020</v>
      </c>
      <c r="F297" s="285" t="s">
        <v>2021</v>
      </c>
      <c r="G297" s="286" t="s">
        <v>584</v>
      </c>
      <c r="H297" s="287">
        <v>1</v>
      </c>
      <c r="I297" s="288"/>
      <c r="J297" s="289">
        <f>ROUND(I297*H297,2)</f>
        <v>0</v>
      </c>
      <c r="K297" s="290"/>
      <c r="L297" s="291"/>
      <c r="M297" s="292" t="s">
        <v>1</v>
      </c>
      <c r="N297" s="293" t="s">
        <v>50</v>
      </c>
      <c r="O297" s="93"/>
      <c r="P297" s="235">
        <f>O297*H297</f>
        <v>0</v>
      </c>
      <c r="Q297" s="235">
        <v>0.081000000000000003</v>
      </c>
      <c r="R297" s="235">
        <f>Q297*H297</f>
        <v>0.081000000000000003</v>
      </c>
      <c r="S297" s="235">
        <v>0</v>
      </c>
      <c r="T297" s="23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7" t="s">
        <v>321</v>
      </c>
      <c r="AT297" s="237" t="s">
        <v>445</v>
      </c>
      <c r="AU297" s="237" t="s">
        <v>96</v>
      </c>
      <c r="AY297" s="18" t="s">
        <v>264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8" t="s">
        <v>93</v>
      </c>
      <c r="BK297" s="238">
        <f>ROUND(I297*H297,2)</f>
        <v>0</v>
      </c>
      <c r="BL297" s="18" t="s">
        <v>270</v>
      </c>
      <c r="BM297" s="237" t="s">
        <v>2435</v>
      </c>
    </row>
    <row r="298" s="2" customFormat="1" ht="24.15" customHeight="1">
      <c r="A298" s="40"/>
      <c r="B298" s="41"/>
      <c r="C298" s="283" t="s">
        <v>668</v>
      </c>
      <c r="D298" s="283" t="s">
        <v>445</v>
      </c>
      <c r="E298" s="284" t="s">
        <v>2023</v>
      </c>
      <c r="F298" s="285" t="s">
        <v>2024</v>
      </c>
      <c r="G298" s="286" t="s">
        <v>584</v>
      </c>
      <c r="H298" s="287">
        <v>1</v>
      </c>
      <c r="I298" s="288"/>
      <c r="J298" s="289">
        <f>ROUND(I298*H298,2)</f>
        <v>0</v>
      </c>
      <c r="K298" s="290"/>
      <c r="L298" s="291"/>
      <c r="M298" s="292" t="s">
        <v>1</v>
      </c>
      <c r="N298" s="293" t="s">
        <v>50</v>
      </c>
      <c r="O298" s="93"/>
      <c r="P298" s="235">
        <f>O298*H298</f>
        <v>0</v>
      </c>
      <c r="Q298" s="235">
        <v>0.081000000000000003</v>
      </c>
      <c r="R298" s="235">
        <f>Q298*H298</f>
        <v>0.081000000000000003</v>
      </c>
      <c r="S298" s="235">
        <v>0</v>
      </c>
      <c r="T298" s="23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7" t="s">
        <v>321</v>
      </c>
      <c r="AT298" s="237" t="s">
        <v>445</v>
      </c>
      <c r="AU298" s="237" t="s">
        <v>96</v>
      </c>
      <c r="AY298" s="18" t="s">
        <v>264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8" t="s">
        <v>93</v>
      </c>
      <c r="BK298" s="238">
        <f>ROUND(I298*H298,2)</f>
        <v>0</v>
      </c>
      <c r="BL298" s="18" t="s">
        <v>270</v>
      </c>
      <c r="BM298" s="237" t="s">
        <v>2436</v>
      </c>
    </row>
    <row r="299" s="2" customFormat="1" ht="24.15" customHeight="1">
      <c r="A299" s="40"/>
      <c r="B299" s="41"/>
      <c r="C299" s="225" t="s">
        <v>672</v>
      </c>
      <c r="D299" s="225" t="s">
        <v>266</v>
      </c>
      <c r="E299" s="226" t="s">
        <v>829</v>
      </c>
      <c r="F299" s="227" t="s">
        <v>830</v>
      </c>
      <c r="G299" s="228" t="s">
        <v>584</v>
      </c>
      <c r="H299" s="229">
        <v>2</v>
      </c>
      <c r="I299" s="230"/>
      <c r="J299" s="231">
        <f>ROUND(I299*H299,2)</f>
        <v>0</v>
      </c>
      <c r="K299" s="232"/>
      <c r="L299" s="46"/>
      <c r="M299" s="233" t="s">
        <v>1</v>
      </c>
      <c r="N299" s="234" t="s">
        <v>50</v>
      </c>
      <c r="O299" s="93"/>
      <c r="P299" s="235">
        <f>O299*H299</f>
        <v>0</v>
      </c>
      <c r="Q299" s="235">
        <v>0.42080000000000001</v>
      </c>
      <c r="R299" s="235">
        <f>Q299*H299</f>
        <v>0.84160000000000001</v>
      </c>
      <c r="S299" s="235">
        <v>0</v>
      </c>
      <c r="T299" s="23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7" t="s">
        <v>270</v>
      </c>
      <c r="AT299" s="237" t="s">
        <v>266</v>
      </c>
      <c r="AU299" s="237" t="s">
        <v>96</v>
      </c>
      <c r="AY299" s="18" t="s">
        <v>264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8" t="s">
        <v>93</v>
      </c>
      <c r="BK299" s="238">
        <f>ROUND(I299*H299,2)</f>
        <v>0</v>
      </c>
      <c r="BL299" s="18" t="s">
        <v>270</v>
      </c>
      <c r="BM299" s="237" t="s">
        <v>2437</v>
      </c>
    </row>
    <row r="300" s="2" customFormat="1" ht="24.15" customHeight="1">
      <c r="A300" s="40"/>
      <c r="B300" s="41"/>
      <c r="C300" s="225" t="s">
        <v>676</v>
      </c>
      <c r="D300" s="225" t="s">
        <v>266</v>
      </c>
      <c r="E300" s="226" t="s">
        <v>2027</v>
      </c>
      <c r="F300" s="227" t="s">
        <v>2028</v>
      </c>
      <c r="G300" s="228" t="s">
        <v>348</v>
      </c>
      <c r="H300" s="229">
        <v>4.9969999999999999</v>
      </c>
      <c r="I300" s="230"/>
      <c r="J300" s="231">
        <f>ROUND(I300*H300,2)</f>
        <v>0</v>
      </c>
      <c r="K300" s="232"/>
      <c r="L300" s="46"/>
      <c r="M300" s="233" t="s">
        <v>1</v>
      </c>
      <c r="N300" s="234" t="s">
        <v>50</v>
      </c>
      <c r="O300" s="93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7" t="s">
        <v>270</v>
      </c>
      <c r="AT300" s="237" t="s">
        <v>266</v>
      </c>
      <c r="AU300" s="237" t="s">
        <v>96</v>
      </c>
      <c r="AY300" s="18" t="s">
        <v>264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8" t="s">
        <v>93</v>
      </c>
      <c r="BK300" s="238">
        <f>ROUND(I300*H300,2)</f>
        <v>0</v>
      </c>
      <c r="BL300" s="18" t="s">
        <v>270</v>
      </c>
      <c r="BM300" s="237" t="s">
        <v>2438</v>
      </c>
    </row>
    <row r="301" s="13" customFormat="1">
      <c r="A301" s="13"/>
      <c r="B301" s="239"/>
      <c r="C301" s="240"/>
      <c r="D301" s="241" t="s">
        <v>272</v>
      </c>
      <c r="E301" s="242" t="s">
        <v>1</v>
      </c>
      <c r="F301" s="243" t="s">
        <v>2439</v>
      </c>
      <c r="G301" s="240"/>
      <c r="H301" s="244">
        <v>0.88900000000000001</v>
      </c>
      <c r="I301" s="245"/>
      <c r="J301" s="240"/>
      <c r="K301" s="240"/>
      <c r="L301" s="246"/>
      <c r="M301" s="247"/>
      <c r="N301" s="248"/>
      <c r="O301" s="248"/>
      <c r="P301" s="248"/>
      <c r="Q301" s="248"/>
      <c r="R301" s="248"/>
      <c r="S301" s="248"/>
      <c r="T301" s="24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0" t="s">
        <v>272</v>
      </c>
      <c r="AU301" s="250" t="s">
        <v>96</v>
      </c>
      <c r="AV301" s="13" t="s">
        <v>96</v>
      </c>
      <c r="AW301" s="13" t="s">
        <v>42</v>
      </c>
      <c r="AX301" s="13" t="s">
        <v>85</v>
      </c>
      <c r="AY301" s="250" t="s">
        <v>264</v>
      </c>
    </row>
    <row r="302" s="13" customFormat="1">
      <c r="A302" s="13"/>
      <c r="B302" s="239"/>
      <c r="C302" s="240"/>
      <c r="D302" s="241" t="s">
        <v>272</v>
      </c>
      <c r="E302" s="242" t="s">
        <v>1</v>
      </c>
      <c r="F302" s="243" t="s">
        <v>2440</v>
      </c>
      <c r="G302" s="240"/>
      <c r="H302" s="244">
        <v>4.1079999999999997</v>
      </c>
      <c r="I302" s="245"/>
      <c r="J302" s="240"/>
      <c r="K302" s="240"/>
      <c r="L302" s="246"/>
      <c r="M302" s="247"/>
      <c r="N302" s="248"/>
      <c r="O302" s="248"/>
      <c r="P302" s="248"/>
      <c r="Q302" s="248"/>
      <c r="R302" s="248"/>
      <c r="S302" s="248"/>
      <c r="T302" s="24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0" t="s">
        <v>272</v>
      </c>
      <c r="AU302" s="250" t="s">
        <v>96</v>
      </c>
      <c r="AV302" s="13" t="s">
        <v>96</v>
      </c>
      <c r="AW302" s="13" t="s">
        <v>42</v>
      </c>
      <c r="AX302" s="13" t="s">
        <v>85</v>
      </c>
      <c r="AY302" s="250" t="s">
        <v>264</v>
      </c>
    </row>
    <row r="303" s="15" customFormat="1">
      <c r="A303" s="15"/>
      <c r="B303" s="262"/>
      <c r="C303" s="263"/>
      <c r="D303" s="241" t="s">
        <v>272</v>
      </c>
      <c r="E303" s="264" t="s">
        <v>1</v>
      </c>
      <c r="F303" s="265" t="s">
        <v>344</v>
      </c>
      <c r="G303" s="263"/>
      <c r="H303" s="266">
        <v>4.9969999999999999</v>
      </c>
      <c r="I303" s="267"/>
      <c r="J303" s="263"/>
      <c r="K303" s="263"/>
      <c r="L303" s="268"/>
      <c r="M303" s="269"/>
      <c r="N303" s="270"/>
      <c r="O303" s="270"/>
      <c r="P303" s="270"/>
      <c r="Q303" s="270"/>
      <c r="R303" s="270"/>
      <c r="S303" s="270"/>
      <c r="T303" s="27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2" t="s">
        <v>272</v>
      </c>
      <c r="AU303" s="272" t="s">
        <v>96</v>
      </c>
      <c r="AV303" s="15" t="s">
        <v>270</v>
      </c>
      <c r="AW303" s="15" t="s">
        <v>42</v>
      </c>
      <c r="AX303" s="15" t="s">
        <v>93</v>
      </c>
      <c r="AY303" s="272" t="s">
        <v>264</v>
      </c>
    </row>
    <row r="304" s="2" customFormat="1" ht="16.5" customHeight="1">
      <c r="A304" s="40"/>
      <c r="B304" s="41"/>
      <c r="C304" s="225" t="s">
        <v>680</v>
      </c>
      <c r="D304" s="225" t="s">
        <v>266</v>
      </c>
      <c r="E304" s="226" t="s">
        <v>2032</v>
      </c>
      <c r="F304" s="227" t="s">
        <v>2033</v>
      </c>
      <c r="G304" s="228" t="s">
        <v>269</v>
      </c>
      <c r="H304" s="229">
        <v>40.289999999999999</v>
      </c>
      <c r="I304" s="230"/>
      <c r="J304" s="231">
        <f>ROUND(I304*H304,2)</f>
        <v>0</v>
      </c>
      <c r="K304" s="232"/>
      <c r="L304" s="46"/>
      <c r="M304" s="233" t="s">
        <v>1</v>
      </c>
      <c r="N304" s="234" t="s">
        <v>50</v>
      </c>
      <c r="O304" s="93"/>
      <c r="P304" s="235">
        <f>O304*H304</f>
        <v>0</v>
      </c>
      <c r="Q304" s="235">
        <v>0.0040200000000000001</v>
      </c>
      <c r="R304" s="235">
        <f>Q304*H304</f>
        <v>0.16196579999999999</v>
      </c>
      <c r="S304" s="235">
        <v>0</v>
      </c>
      <c r="T304" s="23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7" t="s">
        <v>270</v>
      </c>
      <c r="AT304" s="237" t="s">
        <v>266</v>
      </c>
      <c r="AU304" s="237" t="s">
        <v>96</v>
      </c>
      <c r="AY304" s="18" t="s">
        <v>264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8" t="s">
        <v>93</v>
      </c>
      <c r="BK304" s="238">
        <f>ROUND(I304*H304,2)</f>
        <v>0</v>
      </c>
      <c r="BL304" s="18" t="s">
        <v>270</v>
      </c>
      <c r="BM304" s="237" t="s">
        <v>2441</v>
      </c>
    </row>
    <row r="305" s="13" customFormat="1">
      <c r="A305" s="13"/>
      <c r="B305" s="239"/>
      <c r="C305" s="240"/>
      <c r="D305" s="241" t="s">
        <v>272</v>
      </c>
      <c r="E305" s="242" t="s">
        <v>1</v>
      </c>
      <c r="F305" s="243" t="s">
        <v>2035</v>
      </c>
      <c r="G305" s="240"/>
      <c r="H305" s="244">
        <v>38.609999999999999</v>
      </c>
      <c r="I305" s="245"/>
      <c r="J305" s="240"/>
      <c r="K305" s="240"/>
      <c r="L305" s="246"/>
      <c r="M305" s="247"/>
      <c r="N305" s="248"/>
      <c r="O305" s="248"/>
      <c r="P305" s="248"/>
      <c r="Q305" s="248"/>
      <c r="R305" s="248"/>
      <c r="S305" s="248"/>
      <c r="T305" s="24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0" t="s">
        <v>272</v>
      </c>
      <c r="AU305" s="250" t="s">
        <v>96</v>
      </c>
      <c r="AV305" s="13" t="s">
        <v>96</v>
      </c>
      <c r="AW305" s="13" t="s">
        <v>42</v>
      </c>
      <c r="AX305" s="13" t="s">
        <v>85</v>
      </c>
      <c r="AY305" s="250" t="s">
        <v>264</v>
      </c>
    </row>
    <row r="306" s="13" customFormat="1">
      <c r="A306" s="13"/>
      <c r="B306" s="239"/>
      <c r="C306" s="240"/>
      <c r="D306" s="241" t="s">
        <v>272</v>
      </c>
      <c r="E306" s="242" t="s">
        <v>1</v>
      </c>
      <c r="F306" s="243" t="s">
        <v>2442</v>
      </c>
      <c r="G306" s="240"/>
      <c r="H306" s="244">
        <v>1.6799999999999999</v>
      </c>
      <c r="I306" s="245"/>
      <c r="J306" s="240"/>
      <c r="K306" s="240"/>
      <c r="L306" s="246"/>
      <c r="M306" s="247"/>
      <c r="N306" s="248"/>
      <c r="O306" s="248"/>
      <c r="P306" s="248"/>
      <c r="Q306" s="248"/>
      <c r="R306" s="248"/>
      <c r="S306" s="248"/>
      <c r="T306" s="24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0" t="s">
        <v>272</v>
      </c>
      <c r="AU306" s="250" t="s">
        <v>96</v>
      </c>
      <c r="AV306" s="13" t="s">
        <v>96</v>
      </c>
      <c r="AW306" s="13" t="s">
        <v>42</v>
      </c>
      <c r="AX306" s="13" t="s">
        <v>85</v>
      </c>
      <c r="AY306" s="250" t="s">
        <v>264</v>
      </c>
    </row>
    <row r="307" s="15" customFormat="1">
      <c r="A307" s="15"/>
      <c r="B307" s="262"/>
      <c r="C307" s="263"/>
      <c r="D307" s="241" t="s">
        <v>272</v>
      </c>
      <c r="E307" s="264" t="s">
        <v>1</v>
      </c>
      <c r="F307" s="265" t="s">
        <v>344</v>
      </c>
      <c r="G307" s="263"/>
      <c r="H307" s="266">
        <v>40.289999999999999</v>
      </c>
      <c r="I307" s="267"/>
      <c r="J307" s="263"/>
      <c r="K307" s="263"/>
      <c r="L307" s="268"/>
      <c r="M307" s="269"/>
      <c r="N307" s="270"/>
      <c r="O307" s="270"/>
      <c r="P307" s="270"/>
      <c r="Q307" s="270"/>
      <c r="R307" s="270"/>
      <c r="S307" s="270"/>
      <c r="T307" s="27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2" t="s">
        <v>272</v>
      </c>
      <c r="AU307" s="272" t="s">
        <v>96</v>
      </c>
      <c r="AV307" s="15" t="s">
        <v>270</v>
      </c>
      <c r="AW307" s="15" t="s">
        <v>42</v>
      </c>
      <c r="AX307" s="15" t="s">
        <v>93</v>
      </c>
      <c r="AY307" s="272" t="s">
        <v>264</v>
      </c>
    </row>
    <row r="308" s="2" customFormat="1" ht="21.75" customHeight="1">
      <c r="A308" s="40"/>
      <c r="B308" s="41"/>
      <c r="C308" s="225" t="s">
        <v>684</v>
      </c>
      <c r="D308" s="225" t="s">
        <v>266</v>
      </c>
      <c r="E308" s="226" t="s">
        <v>857</v>
      </c>
      <c r="F308" s="227" t="s">
        <v>858</v>
      </c>
      <c r="G308" s="228" t="s">
        <v>308</v>
      </c>
      <c r="H308" s="229">
        <v>113.2</v>
      </c>
      <c r="I308" s="230"/>
      <c r="J308" s="231">
        <f>ROUND(I308*H308,2)</f>
        <v>0</v>
      </c>
      <c r="K308" s="232"/>
      <c r="L308" s="46"/>
      <c r="M308" s="233" t="s">
        <v>1</v>
      </c>
      <c r="N308" s="234" t="s">
        <v>50</v>
      </c>
      <c r="O308" s="93"/>
      <c r="P308" s="235">
        <f>O308*H308</f>
        <v>0</v>
      </c>
      <c r="Q308" s="235">
        <v>9.0000000000000006E-05</v>
      </c>
      <c r="R308" s="235">
        <f>Q308*H308</f>
        <v>0.010188000000000001</v>
      </c>
      <c r="S308" s="235">
        <v>0</v>
      </c>
      <c r="T308" s="23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7" t="s">
        <v>270</v>
      </c>
      <c r="AT308" s="237" t="s">
        <v>266</v>
      </c>
      <c r="AU308" s="237" t="s">
        <v>96</v>
      </c>
      <c r="AY308" s="18" t="s">
        <v>264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8" t="s">
        <v>93</v>
      </c>
      <c r="BK308" s="238">
        <f>ROUND(I308*H308,2)</f>
        <v>0</v>
      </c>
      <c r="BL308" s="18" t="s">
        <v>270</v>
      </c>
      <c r="BM308" s="237" t="s">
        <v>2443</v>
      </c>
    </row>
    <row r="309" s="13" customFormat="1">
      <c r="A309" s="13"/>
      <c r="B309" s="239"/>
      <c r="C309" s="240"/>
      <c r="D309" s="241" t="s">
        <v>272</v>
      </c>
      <c r="E309" s="242" t="s">
        <v>1</v>
      </c>
      <c r="F309" s="243" t="s">
        <v>2444</v>
      </c>
      <c r="G309" s="240"/>
      <c r="H309" s="244">
        <v>113.2</v>
      </c>
      <c r="I309" s="245"/>
      <c r="J309" s="240"/>
      <c r="K309" s="240"/>
      <c r="L309" s="246"/>
      <c r="M309" s="247"/>
      <c r="N309" s="248"/>
      <c r="O309" s="248"/>
      <c r="P309" s="248"/>
      <c r="Q309" s="248"/>
      <c r="R309" s="248"/>
      <c r="S309" s="248"/>
      <c r="T309" s="24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0" t="s">
        <v>272</v>
      </c>
      <c r="AU309" s="250" t="s">
        <v>96</v>
      </c>
      <c r="AV309" s="13" t="s">
        <v>96</v>
      </c>
      <c r="AW309" s="13" t="s">
        <v>42</v>
      </c>
      <c r="AX309" s="13" t="s">
        <v>93</v>
      </c>
      <c r="AY309" s="250" t="s">
        <v>264</v>
      </c>
    </row>
    <row r="310" s="12" customFormat="1" ht="22.8" customHeight="1">
      <c r="A310" s="12"/>
      <c r="B310" s="209"/>
      <c r="C310" s="210"/>
      <c r="D310" s="211" t="s">
        <v>84</v>
      </c>
      <c r="E310" s="223" t="s">
        <v>327</v>
      </c>
      <c r="F310" s="223" t="s">
        <v>869</v>
      </c>
      <c r="G310" s="210"/>
      <c r="H310" s="210"/>
      <c r="I310" s="213"/>
      <c r="J310" s="224">
        <f>BK310</f>
        <v>0</v>
      </c>
      <c r="K310" s="210"/>
      <c r="L310" s="215"/>
      <c r="M310" s="216"/>
      <c r="N310" s="217"/>
      <c r="O310" s="217"/>
      <c r="P310" s="218">
        <f>P311+SUM(P312:P319)</f>
        <v>0</v>
      </c>
      <c r="Q310" s="217"/>
      <c r="R310" s="218">
        <f>R311+SUM(R312:R319)</f>
        <v>0.32122580000000001</v>
      </c>
      <c r="S310" s="217"/>
      <c r="T310" s="219">
        <f>T311+SUM(T312:T319)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0" t="s">
        <v>93</v>
      </c>
      <c r="AT310" s="221" t="s">
        <v>84</v>
      </c>
      <c r="AU310" s="221" t="s">
        <v>93</v>
      </c>
      <c r="AY310" s="220" t="s">
        <v>264</v>
      </c>
      <c r="BK310" s="222">
        <f>BK311+SUM(BK312:BK319)</f>
        <v>0</v>
      </c>
    </row>
    <row r="311" s="2" customFormat="1" ht="24.15" customHeight="1">
      <c r="A311" s="40"/>
      <c r="B311" s="41"/>
      <c r="C311" s="225" t="s">
        <v>688</v>
      </c>
      <c r="D311" s="225" t="s">
        <v>266</v>
      </c>
      <c r="E311" s="226" t="s">
        <v>875</v>
      </c>
      <c r="F311" s="227" t="s">
        <v>876</v>
      </c>
      <c r="G311" s="228" t="s">
        <v>308</v>
      </c>
      <c r="H311" s="229">
        <v>1.8999999999999999</v>
      </c>
      <c r="I311" s="230"/>
      <c r="J311" s="231">
        <f>ROUND(I311*H311,2)</f>
        <v>0</v>
      </c>
      <c r="K311" s="232"/>
      <c r="L311" s="46"/>
      <c r="M311" s="233" t="s">
        <v>1</v>
      </c>
      <c r="N311" s="234" t="s">
        <v>50</v>
      </c>
      <c r="O311" s="93"/>
      <c r="P311" s="235">
        <f>O311*H311</f>
        <v>0</v>
      </c>
      <c r="Q311" s="235">
        <v>0.16849</v>
      </c>
      <c r="R311" s="235">
        <f>Q311*H311</f>
        <v>0.320131</v>
      </c>
      <c r="S311" s="235">
        <v>0</v>
      </c>
      <c r="T311" s="23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7" t="s">
        <v>270</v>
      </c>
      <c r="AT311" s="237" t="s">
        <v>266</v>
      </c>
      <c r="AU311" s="237" t="s">
        <v>96</v>
      </c>
      <c r="AY311" s="18" t="s">
        <v>264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8" t="s">
        <v>93</v>
      </c>
      <c r="BK311" s="238">
        <f>ROUND(I311*H311,2)</f>
        <v>0</v>
      </c>
      <c r="BL311" s="18" t="s">
        <v>270</v>
      </c>
      <c r="BM311" s="237" t="s">
        <v>2445</v>
      </c>
    </row>
    <row r="312" s="13" customFormat="1">
      <c r="A312" s="13"/>
      <c r="B312" s="239"/>
      <c r="C312" s="240"/>
      <c r="D312" s="241" t="s">
        <v>272</v>
      </c>
      <c r="E312" s="242" t="s">
        <v>1</v>
      </c>
      <c r="F312" s="243" t="s">
        <v>165</v>
      </c>
      <c r="G312" s="240"/>
      <c r="H312" s="244">
        <v>1.8999999999999999</v>
      </c>
      <c r="I312" s="245"/>
      <c r="J312" s="240"/>
      <c r="K312" s="240"/>
      <c r="L312" s="246"/>
      <c r="M312" s="247"/>
      <c r="N312" s="248"/>
      <c r="O312" s="248"/>
      <c r="P312" s="248"/>
      <c r="Q312" s="248"/>
      <c r="R312" s="248"/>
      <c r="S312" s="248"/>
      <c r="T312" s="24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0" t="s">
        <v>272</v>
      </c>
      <c r="AU312" s="250" t="s">
        <v>96</v>
      </c>
      <c r="AV312" s="13" t="s">
        <v>96</v>
      </c>
      <c r="AW312" s="13" t="s">
        <v>42</v>
      </c>
      <c r="AX312" s="13" t="s">
        <v>93</v>
      </c>
      <c r="AY312" s="250" t="s">
        <v>264</v>
      </c>
    </row>
    <row r="313" s="2" customFormat="1" ht="24.15" customHeight="1">
      <c r="A313" s="40"/>
      <c r="B313" s="41"/>
      <c r="C313" s="225" t="s">
        <v>692</v>
      </c>
      <c r="D313" s="225" t="s">
        <v>266</v>
      </c>
      <c r="E313" s="226" t="s">
        <v>879</v>
      </c>
      <c r="F313" s="227" t="s">
        <v>880</v>
      </c>
      <c r="G313" s="228" t="s">
        <v>308</v>
      </c>
      <c r="H313" s="229">
        <v>6.4400000000000004</v>
      </c>
      <c r="I313" s="230"/>
      <c r="J313" s="231">
        <f>ROUND(I313*H313,2)</f>
        <v>0</v>
      </c>
      <c r="K313" s="232"/>
      <c r="L313" s="46"/>
      <c r="M313" s="233" t="s">
        <v>1</v>
      </c>
      <c r="N313" s="234" t="s">
        <v>50</v>
      </c>
      <c r="O313" s="93"/>
      <c r="P313" s="235">
        <f>O313*H313</f>
        <v>0</v>
      </c>
      <c r="Q313" s="235">
        <v>0.00017000000000000001</v>
      </c>
      <c r="R313" s="235">
        <f>Q313*H313</f>
        <v>0.0010948000000000002</v>
      </c>
      <c r="S313" s="235">
        <v>0</v>
      </c>
      <c r="T313" s="23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7" t="s">
        <v>270</v>
      </c>
      <c r="AT313" s="237" t="s">
        <v>266</v>
      </c>
      <c r="AU313" s="237" t="s">
        <v>96</v>
      </c>
      <c r="AY313" s="18" t="s">
        <v>264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8" t="s">
        <v>93</v>
      </c>
      <c r="BK313" s="238">
        <f>ROUND(I313*H313,2)</f>
        <v>0</v>
      </c>
      <c r="BL313" s="18" t="s">
        <v>270</v>
      </c>
      <c r="BM313" s="237" t="s">
        <v>2446</v>
      </c>
    </row>
    <row r="314" s="13" customFormat="1">
      <c r="A314" s="13"/>
      <c r="B314" s="239"/>
      <c r="C314" s="240"/>
      <c r="D314" s="241" t="s">
        <v>272</v>
      </c>
      <c r="E314" s="242" t="s">
        <v>202</v>
      </c>
      <c r="F314" s="243" t="s">
        <v>1515</v>
      </c>
      <c r="G314" s="240"/>
      <c r="H314" s="244">
        <v>6.4400000000000004</v>
      </c>
      <c r="I314" s="245"/>
      <c r="J314" s="240"/>
      <c r="K314" s="240"/>
      <c r="L314" s="246"/>
      <c r="M314" s="247"/>
      <c r="N314" s="248"/>
      <c r="O314" s="248"/>
      <c r="P314" s="248"/>
      <c r="Q314" s="248"/>
      <c r="R314" s="248"/>
      <c r="S314" s="248"/>
      <c r="T314" s="24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0" t="s">
        <v>272</v>
      </c>
      <c r="AU314" s="250" t="s">
        <v>96</v>
      </c>
      <c r="AV314" s="13" t="s">
        <v>96</v>
      </c>
      <c r="AW314" s="13" t="s">
        <v>42</v>
      </c>
      <c r="AX314" s="13" t="s">
        <v>93</v>
      </c>
      <c r="AY314" s="250" t="s">
        <v>264</v>
      </c>
    </row>
    <row r="315" s="2" customFormat="1" ht="16.5" customHeight="1">
      <c r="A315" s="40"/>
      <c r="B315" s="41"/>
      <c r="C315" s="225" t="s">
        <v>696</v>
      </c>
      <c r="D315" s="225" t="s">
        <v>266</v>
      </c>
      <c r="E315" s="226" t="s">
        <v>884</v>
      </c>
      <c r="F315" s="227" t="s">
        <v>885</v>
      </c>
      <c r="G315" s="228" t="s">
        <v>308</v>
      </c>
      <c r="H315" s="229">
        <v>6.4400000000000004</v>
      </c>
      <c r="I315" s="230"/>
      <c r="J315" s="231">
        <f>ROUND(I315*H315,2)</f>
        <v>0</v>
      </c>
      <c r="K315" s="232"/>
      <c r="L315" s="46"/>
      <c r="M315" s="233" t="s">
        <v>1</v>
      </c>
      <c r="N315" s="234" t="s">
        <v>50</v>
      </c>
      <c r="O315" s="93"/>
      <c r="P315" s="235">
        <f>O315*H315</f>
        <v>0</v>
      </c>
      <c r="Q315" s="235">
        <v>0</v>
      </c>
      <c r="R315" s="235">
        <f>Q315*H315</f>
        <v>0</v>
      </c>
      <c r="S315" s="235">
        <v>0</v>
      </c>
      <c r="T315" s="23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7" t="s">
        <v>270</v>
      </c>
      <c r="AT315" s="237" t="s">
        <v>266</v>
      </c>
      <c r="AU315" s="237" t="s">
        <v>96</v>
      </c>
      <c r="AY315" s="18" t="s">
        <v>264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8" t="s">
        <v>93</v>
      </c>
      <c r="BK315" s="238">
        <f>ROUND(I315*H315,2)</f>
        <v>0</v>
      </c>
      <c r="BL315" s="18" t="s">
        <v>270</v>
      </c>
      <c r="BM315" s="237" t="s">
        <v>2447</v>
      </c>
    </row>
    <row r="316" s="13" customFormat="1">
      <c r="A316" s="13"/>
      <c r="B316" s="239"/>
      <c r="C316" s="240"/>
      <c r="D316" s="241" t="s">
        <v>272</v>
      </c>
      <c r="E316" s="242" t="s">
        <v>1</v>
      </c>
      <c r="F316" s="243" t="s">
        <v>202</v>
      </c>
      <c r="G316" s="240"/>
      <c r="H316" s="244">
        <v>6.4400000000000004</v>
      </c>
      <c r="I316" s="245"/>
      <c r="J316" s="240"/>
      <c r="K316" s="240"/>
      <c r="L316" s="246"/>
      <c r="M316" s="247"/>
      <c r="N316" s="248"/>
      <c r="O316" s="248"/>
      <c r="P316" s="248"/>
      <c r="Q316" s="248"/>
      <c r="R316" s="248"/>
      <c r="S316" s="248"/>
      <c r="T316" s="24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0" t="s">
        <v>272</v>
      </c>
      <c r="AU316" s="250" t="s">
        <v>96</v>
      </c>
      <c r="AV316" s="13" t="s">
        <v>96</v>
      </c>
      <c r="AW316" s="13" t="s">
        <v>42</v>
      </c>
      <c r="AX316" s="13" t="s">
        <v>93</v>
      </c>
      <c r="AY316" s="250" t="s">
        <v>264</v>
      </c>
    </row>
    <row r="317" s="2" customFormat="1" ht="21.75" customHeight="1">
      <c r="A317" s="40"/>
      <c r="B317" s="41"/>
      <c r="C317" s="225" t="s">
        <v>700</v>
      </c>
      <c r="D317" s="225" t="s">
        <v>266</v>
      </c>
      <c r="E317" s="226" t="s">
        <v>908</v>
      </c>
      <c r="F317" s="227" t="s">
        <v>909</v>
      </c>
      <c r="G317" s="228" t="s">
        <v>308</v>
      </c>
      <c r="H317" s="229">
        <v>1.8999999999999999</v>
      </c>
      <c r="I317" s="230"/>
      <c r="J317" s="231">
        <f>ROUND(I317*H317,2)</f>
        <v>0</v>
      </c>
      <c r="K317" s="232"/>
      <c r="L317" s="46"/>
      <c r="M317" s="233" t="s">
        <v>1</v>
      </c>
      <c r="N317" s="234" t="s">
        <v>50</v>
      </c>
      <c r="O317" s="93"/>
      <c r="P317" s="235">
        <f>O317*H317</f>
        <v>0</v>
      </c>
      <c r="Q317" s="235">
        <v>0</v>
      </c>
      <c r="R317" s="235">
        <f>Q317*H317</f>
        <v>0</v>
      </c>
      <c r="S317" s="235">
        <v>0</v>
      </c>
      <c r="T317" s="23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7" t="s">
        <v>270</v>
      </c>
      <c r="AT317" s="237" t="s">
        <v>266</v>
      </c>
      <c r="AU317" s="237" t="s">
        <v>96</v>
      </c>
      <c r="AY317" s="18" t="s">
        <v>264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8" t="s">
        <v>93</v>
      </c>
      <c r="BK317" s="238">
        <f>ROUND(I317*H317,2)</f>
        <v>0</v>
      </c>
      <c r="BL317" s="18" t="s">
        <v>270</v>
      </c>
      <c r="BM317" s="237" t="s">
        <v>2448</v>
      </c>
    </row>
    <row r="318" s="13" customFormat="1">
      <c r="A318" s="13"/>
      <c r="B318" s="239"/>
      <c r="C318" s="240"/>
      <c r="D318" s="241" t="s">
        <v>272</v>
      </c>
      <c r="E318" s="242" t="s">
        <v>1</v>
      </c>
      <c r="F318" s="243" t="s">
        <v>165</v>
      </c>
      <c r="G318" s="240"/>
      <c r="H318" s="244">
        <v>1.8999999999999999</v>
      </c>
      <c r="I318" s="245"/>
      <c r="J318" s="240"/>
      <c r="K318" s="240"/>
      <c r="L318" s="246"/>
      <c r="M318" s="247"/>
      <c r="N318" s="248"/>
      <c r="O318" s="248"/>
      <c r="P318" s="248"/>
      <c r="Q318" s="248"/>
      <c r="R318" s="248"/>
      <c r="S318" s="248"/>
      <c r="T318" s="24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0" t="s">
        <v>272</v>
      </c>
      <c r="AU318" s="250" t="s">
        <v>96</v>
      </c>
      <c r="AV318" s="13" t="s">
        <v>96</v>
      </c>
      <c r="AW318" s="13" t="s">
        <v>42</v>
      </c>
      <c r="AX318" s="13" t="s">
        <v>93</v>
      </c>
      <c r="AY318" s="250" t="s">
        <v>264</v>
      </c>
    </row>
    <row r="319" s="12" customFormat="1" ht="20.88" customHeight="1">
      <c r="A319" s="12"/>
      <c r="B319" s="209"/>
      <c r="C319" s="210"/>
      <c r="D319" s="211" t="s">
        <v>84</v>
      </c>
      <c r="E319" s="223" t="s">
        <v>915</v>
      </c>
      <c r="F319" s="223" t="s">
        <v>2043</v>
      </c>
      <c r="G319" s="210"/>
      <c r="H319" s="210"/>
      <c r="I319" s="213"/>
      <c r="J319" s="224">
        <f>BK319</f>
        <v>0</v>
      </c>
      <c r="K319" s="210"/>
      <c r="L319" s="215"/>
      <c r="M319" s="216"/>
      <c r="N319" s="217"/>
      <c r="O319" s="217"/>
      <c r="P319" s="218">
        <f>SUM(P320:P328)</f>
        <v>0</v>
      </c>
      <c r="Q319" s="217"/>
      <c r="R319" s="218">
        <f>SUM(R320:R328)</f>
        <v>0</v>
      </c>
      <c r="S319" s="217"/>
      <c r="T319" s="219">
        <f>SUM(T320:T328)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0" t="s">
        <v>93</v>
      </c>
      <c r="AT319" s="221" t="s">
        <v>84</v>
      </c>
      <c r="AU319" s="221" t="s">
        <v>96</v>
      </c>
      <c r="AY319" s="220" t="s">
        <v>264</v>
      </c>
      <c r="BK319" s="222">
        <f>SUM(BK320:BK328)</f>
        <v>0</v>
      </c>
    </row>
    <row r="320" s="2" customFormat="1" ht="21.75" customHeight="1">
      <c r="A320" s="40"/>
      <c r="B320" s="41"/>
      <c r="C320" s="225" t="s">
        <v>704</v>
      </c>
      <c r="D320" s="225" t="s">
        <v>266</v>
      </c>
      <c r="E320" s="226" t="s">
        <v>918</v>
      </c>
      <c r="F320" s="227" t="s">
        <v>919</v>
      </c>
      <c r="G320" s="228" t="s">
        <v>2044</v>
      </c>
      <c r="H320" s="229">
        <v>1</v>
      </c>
      <c r="I320" s="230"/>
      <c r="J320" s="231">
        <f>ROUND(I320*H320,2)</f>
        <v>0</v>
      </c>
      <c r="K320" s="232"/>
      <c r="L320" s="46"/>
      <c r="M320" s="233" t="s">
        <v>1</v>
      </c>
      <c r="N320" s="234" t="s">
        <v>50</v>
      </c>
      <c r="O320" s="93"/>
      <c r="P320" s="235">
        <f>O320*H320</f>
        <v>0</v>
      </c>
      <c r="Q320" s="235">
        <v>0</v>
      </c>
      <c r="R320" s="235">
        <f>Q320*H320</f>
        <v>0</v>
      </c>
      <c r="S320" s="235">
        <v>0</v>
      </c>
      <c r="T320" s="23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7" t="s">
        <v>270</v>
      </c>
      <c r="AT320" s="237" t="s">
        <v>266</v>
      </c>
      <c r="AU320" s="237" t="s">
        <v>282</v>
      </c>
      <c r="AY320" s="18" t="s">
        <v>264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8" t="s">
        <v>93</v>
      </c>
      <c r="BK320" s="238">
        <f>ROUND(I320*H320,2)</f>
        <v>0</v>
      </c>
      <c r="BL320" s="18" t="s">
        <v>270</v>
      </c>
      <c r="BM320" s="237" t="s">
        <v>2449</v>
      </c>
    </row>
    <row r="321" s="2" customFormat="1" ht="24.15" customHeight="1">
      <c r="A321" s="40"/>
      <c r="B321" s="41"/>
      <c r="C321" s="225" t="s">
        <v>708</v>
      </c>
      <c r="D321" s="225" t="s">
        <v>266</v>
      </c>
      <c r="E321" s="226" t="s">
        <v>922</v>
      </c>
      <c r="F321" s="227" t="s">
        <v>923</v>
      </c>
      <c r="G321" s="228" t="s">
        <v>2044</v>
      </c>
      <c r="H321" s="229">
        <v>1</v>
      </c>
      <c r="I321" s="230"/>
      <c r="J321" s="231">
        <f>ROUND(I321*H321,2)</f>
        <v>0</v>
      </c>
      <c r="K321" s="232"/>
      <c r="L321" s="46"/>
      <c r="M321" s="233" t="s">
        <v>1</v>
      </c>
      <c r="N321" s="234" t="s">
        <v>50</v>
      </c>
      <c r="O321" s="93"/>
      <c r="P321" s="235">
        <f>O321*H321</f>
        <v>0</v>
      </c>
      <c r="Q321" s="235">
        <v>0</v>
      </c>
      <c r="R321" s="235">
        <f>Q321*H321</f>
        <v>0</v>
      </c>
      <c r="S321" s="235">
        <v>0</v>
      </c>
      <c r="T321" s="23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7" t="s">
        <v>270</v>
      </c>
      <c r="AT321" s="237" t="s">
        <v>266</v>
      </c>
      <c r="AU321" s="237" t="s">
        <v>282</v>
      </c>
      <c r="AY321" s="18" t="s">
        <v>264</v>
      </c>
      <c r="BE321" s="238">
        <f>IF(N321="základní",J321,0)</f>
        <v>0</v>
      </c>
      <c r="BF321" s="238">
        <f>IF(N321="snížená",J321,0)</f>
        <v>0</v>
      </c>
      <c r="BG321" s="238">
        <f>IF(N321="zákl. přenesená",J321,0)</f>
        <v>0</v>
      </c>
      <c r="BH321" s="238">
        <f>IF(N321="sníž. přenesená",J321,0)</f>
        <v>0</v>
      </c>
      <c r="BI321" s="238">
        <f>IF(N321="nulová",J321,0)</f>
        <v>0</v>
      </c>
      <c r="BJ321" s="18" t="s">
        <v>93</v>
      </c>
      <c r="BK321" s="238">
        <f>ROUND(I321*H321,2)</f>
        <v>0</v>
      </c>
      <c r="BL321" s="18" t="s">
        <v>270</v>
      </c>
      <c r="BM321" s="237" t="s">
        <v>2450</v>
      </c>
    </row>
    <row r="322" s="2" customFormat="1" ht="24.15" customHeight="1">
      <c r="A322" s="40"/>
      <c r="B322" s="41"/>
      <c r="C322" s="225" t="s">
        <v>712</v>
      </c>
      <c r="D322" s="225" t="s">
        <v>266</v>
      </c>
      <c r="E322" s="226" t="s">
        <v>926</v>
      </c>
      <c r="F322" s="227" t="s">
        <v>927</v>
      </c>
      <c r="G322" s="228" t="s">
        <v>2044</v>
      </c>
      <c r="H322" s="229">
        <v>1</v>
      </c>
      <c r="I322" s="230"/>
      <c r="J322" s="231">
        <f>ROUND(I322*H322,2)</f>
        <v>0</v>
      </c>
      <c r="K322" s="232"/>
      <c r="L322" s="46"/>
      <c r="M322" s="233" t="s">
        <v>1</v>
      </c>
      <c r="N322" s="234" t="s">
        <v>50</v>
      </c>
      <c r="O322" s="93"/>
      <c r="P322" s="235">
        <f>O322*H322</f>
        <v>0</v>
      </c>
      <c r="Q322" s="235">
        <v>0</v>
      </c>
      <c r="R322" s="235">
        <f>Q322*H322</f>
        <v>0</v>
      </c>
      <c r="S322" s="235">
        <v>0</v>
      </c>
      <c r="T322" s="23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7" t="s">
        <v>270</v>
      </c>
      <c r="AT322" s="237" t="s">
        <v>266</v>
      </c>
      <c r="AU322" s="237" t="s">
        <v>282</v>
      </c>
      <c r="AY322" s="18" t="s">
        <v>264</v>
      </c>
      <c r="BE322" s="238">
        <f>IF(N322="základní",J322,0)</f>
        <v>0</v>
      </c>
      <c r="BF322" s="238">
        <f>IF(N322="snížená",J322,0)</f>
        <v>0</v>
      </c>
      <c r="BG322" s="238">
        <f>IF(N322="zákl. přenesená",J322,0)</f>
        <v>0</v>
      </c>
      <c r="BH322" s="238">
        <f>IF(N322="sníž. přenesená",J322,0)</f>
        <v>0</v>
      </c>
      <c r="BI322" s="238">
        <f>IF(N322="nulová",J322,0)</f>
        <v>0</v>
      </c>
      <c r="BJ322" s="18" t="s">
        <v>93</v>
      </c>
      <c r="BK322" s="238">
        <f>ROUND(I322*H322,2)</f>
        <v>0</v>
      </c>
      <c r="BL322" s="18" t="s">
        <v>270</v>
      </c>
      <c r="BM322" s="237" t="s">
        <v>2451</v>
      </c>
    </row>
    <row r="323" s="2" customFormat="1" ht="24.15" customHeight="1">
      <c r="A323" s="40"/>
      <c r="B323" s="41"/>
      <c r="C323" s="225" t="s">
        <v>716</v>
      </c>
      <c r="D323" s="225" t="s">
        <v>266</v>
      </c>
      <c r="E323" s="226" t="s">
        <v>930</v>
      </c>
      <c r="F323" s="227" t="s">
        <v>931</v>
      </c>
      <c r="G323" s="228" t="s">
        <v>2044</v>
      </c>
      <c r="H323" s="229">
        <v>1</v>
      </c>
      <c r="I323" s="230"/>
      <c r="J323" s="231">
        <f>ROUND(I323*H323,2)</f>
        <v>0</v>
      </c>
      <c r="K323" s="232"/>
      <c r="L323" s="46"/>
      <c r="M323" s="233" t="s">
        <v>1</v>
      </c>
      <c r="N323" s="234" t="s">
        <v>50</v>
      </c>
      <c r="O323" s="93"/>
      <c r="P323" s="235">
        <f>O323*H323</f>
        <v>0</v>
      </c>
      <c r="Q323" s="235">
        <v>0</v>
      </c>
      <c r="R323" s="235">
        <f>Q323*H323</f>
        <v>0</v>
      </c>
      <c r="S323" s="235">
        <v>0</v>
      </c>
      <c r="T323" s="23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7" t="s">
        <v>270</v>
      </c>
      <c r="AT323" s="237" t="s">
        <v>266</v>
      </c>
      <c r="AU323" s="237" t="s">
        <v>282</v>
      </c>
      <c r="AY323" s="18" t="s">
        <v>264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8" t="s">
        <v>93</v>
      </c>
      <c r="BK323" s="238">
        <f>ROUND(I323*H323,2)</f>
        <v>0</v>
      </c>
      <c r="BL323" s="18" t="s">
        <v>270</v>
      </c>
      <c r="BM323" s="237" t="s">
        <v>2452</v>
      </c>
    </row>
    <row r="324" s="2" customFormat="1" ht="24.15" customHeight="1">
      <c r="A324" s="40"/>
      <c r="B324" s="41"/>
      <c r="C324" s="225" t="s">
        <v>720</v>
      </c>
      <c r="D324" s="225" t="s">
        <v>266</v>
      </c>
      <c r="E324" s="226" t="s">
        <v>1195</v>
      </c>
      <c r="F324" s="227" t="s">
        <v>2049</v>
      </c>
      <c r="G324" s="228" t="s">
        <v>2044</v>
      </c>
      <c r="H324" s="229">
        <v>1</v>
      </c>
      <c r="I324" s="230"/>
      <c r="J324" s="231">
        <f>ROUND(I324*H324,2)</f>
        <v>0</v>
      </c>
      <c r="K324" s="232"/>
      <c r="L324" s="46"/>
      <c r="M324" s="233" t="s">
        <v>1</v>
      </c>
      <c r="N324" s="234" t="s">
        <v>50</v>
      </c>
      <c r="O324" s="93"/>
      <c r="P324" s="235">
        <f>O324*H324</f>
        <v>0</v>
      </c>
      <c r="Q324" s="235">
        <v>0</v>
      </c>
      <c r="R324" s="235">
        <f>Q324*H324</f>
        <v>0</v>
      </c>
      <c r="S324" s="235">
        <v>0</v>
      </c>
      <c r="T324" s="23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7" t="s">
        <v>270</v>
      </c>
      <c r="AT324" s="237" t="s">
        <v>266</v>
      </c>
      <c r="AU324" s="237" t="s">
        <v>282</v>
      </c>
      <c r="AY324" s="18" t="s">
        <v>264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8" t="s">
        <v>93</v>
      </c>
      <c r="BK324" s="238">
        <f>ROUND(I324*H324,2)</f>
        <v>0</v>
      </c>
      <c r="BL324" s="18" t="s">
        <v>270</v>
      </c>
      <c r="BM324" s="237" t="s">
        <v>2453</v>
      </c>
    </row>
    <row r="325" s="2" customFormat="1" ht="16.5" customHeight="1">
      <c r="A325" s="40"/>
      <c r="B325" s="41"/>
      <c r="C325" s="225" t="s">
        <v>724</v>
      </c>
      <c r="D325" s="225" t="s">
        <v>266</v>
      </c>
      <c r="E325" s="226" t="s">
        <v>1199</v>
      </c>
      <c r="F325" s="227" t="s">
        <v>2051</v>
      </c>
      <c r="G325" s="228" t="s">
        <v>2044</v>
      </c>
      <c r="H325" s="229">
        <v>1</v>
      </c>
      <c r="I325" s="230"/>
      <c r="J325" s="231">
        <f>ROUND(I325*H325,2)</f>
        <v>0</v>
      </c>
      <c r="K325" s="232"/>
      <c r="L325" s="46"/>
      <c r="M325" s="233" t="s">
        <v>1</v>
      </c>
      <c r="N325" s="234" t="s">
        <v>50</v>
      </c>
      <c r="O325" s="93"/>
      <c r="P325" s="235">
        <f>O325*H325</f>
        <v>0</v>
      </c>
      <c r="Q325" s="235">
        <v>0</v>
      </c>
      <c r="R325" s="235">
        <f>Q325*H325</f>
        <v>0</v>
      </c>
      <c r="S325" s="235">
        <v>0</v>
      </c>
      <c r="T325" s="23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7" t="s">
        <v>270</v>
      </c>
      <c r="AT325" s="237" t="s">
        <v>266</v>
      </c>
      <c r="AU325" s="237" t="s">
        <v>282</v>
      </c>
      <c r="AY325" s="18" t="s">
        <v>264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8" t="s">
        <v>93</v>
      </c>
      <c r="BK325" s="238">
        <f>ROUND(I325*H325,2)</f>
        <v>0</v>
      </c>
      <c r="BL325" s="18" t="s">
        <v>270</v>
      </c>
      <c r="BM325" s="237" t="s">
        <v>2454</v>
      </c>
    </row>
    <row r="326" s="2" customFormat="1" ht="24.15" customHeight="1">
      <c r="A326" s="40"/>
      <c r="B326" s="41"/>
      <c r="C326" s="225" t="s">
        <v>728</v>
      </c>
      <c r="D326" s="225" t="s">
        <v>266</v>
      </c>
      <c r="E326" s="226" t="s">
        <v>934</v>
      </c>
      <c r="F326" s="227" t="s">
        <v>939</v>
      </c>
      <c r="G326" s="228" t="s">
        <v>2044</v>
      </c>
      <c r="H326" s="229">
        <v>2.2639999999999998</v>
      </c>
      <c r="I326" s="230"/>
      <c r="J326" s="231">
        <f>ROUND(I326*H326,2)</f>
        <v>0</v>
      </c>
      <c r="K326" s="232"/>
      <c r="L326" s="46"/>
      <c r="M326" s="233" t="s">
        <v>1</v>
      </c>
      <c r="N326" s="234" t="s">
        <v>50</v>
      </c>
      <c r="O326" s="93"/>
      <c r="P326" s="235">
        <f>O326*H326</f>
        <v>0</v>
      </c>
      <c r="Q326" s="235">
        <v>0</v>
      </c>
      <c r="R326" s="235">
        <f>Q326*H326</f>
        <v>0</v>
      </c>
      <c r="S326" s="235">
        <v>0</v>
      </c>
      <c r="T326" s="23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7" t="s">
        <v>270</v>
      </c>
      <c r="AT326" s="237" t="s">
        <v>266</v>
      </c>
      <c r="AU326" s="237" t="s">
        <v>282</v>
      </c>
      <c r="AY326" s="18" t="s">
        <v>264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8" t="s">
        <v>93</v>
      </c>
      <c r="BK326" s="238">
        <f>ROUND(I326*H326,2)</f>
        <v>0</v>
      </c>
      <c r="BL326" s="18" t="s">
        <v>270</v>
      </c>
      <c r="BM326" s="237" t="s">
        <v>2455</v>
      </c>
    </row>
    <row r="327" s="13" customFormat="1">
      <c r="A327" s="13"/>
      <c r="B327" s="239"/>
      <c r="C327" s="240"/>
      <c r="D327" s="241" t="s">
        <v>272</v>
      </c>
      <c r="E327" s="242" t="s">
        <v>1</v>
      </c>
      <c r="F327" s="243" t="s">
        <v>2456</v>
      </c>
      <c r="G327" s="240"/>
      <c r="H327" s="244">
        <v>2.2639999999999998</v>
      </c>
      <c r="I327" s="245"/>
      <c r="J327" s="240"/>
      <c r="K327" s="240"/>
      <c r="L327" s="246"/>
      <c r="M327" s="247"/>
      <c r="N327" s="248"/>
      <c r="O327" s="248"/>
      <c r="P327" s="248"/>
      <c r="Q327" s="248"/>
      <c r="R327" s="248"/>
      <c r="S327" s="248"/>
      <c r="T327" s="24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0" t="s">
        <v>272</v>
      </c>
      <c r="AU327" s="250" t="s">
        <v>282</v>
      </c>
      <c r="AV327" s="13" t="s">
        <v>96</v>
      </c>
      <c r="AW327" s="13" t="s">
        <v>42</v>
      </c>
      <c r="AX327" s="13" t="s">
        <v>93</v>
      </c>
      <c r="AY327" s="250" t="s">
        <v>264</v>
      </c>
    </row>
    <row r="328" s="2" customFormat="1" ht="24.15" customHeight="1">
      <c r="A328" s="40"/>
      <c r="B328" s="41"/>
      <c r="C328" s="225" t="s">
        <v>732</v>
      </c>
      <c r="D328" s="225" t="s">
        <v>266</v>
      </c>
      <c r="E328" s="226" t="s">
        <v>938</v>
      </c>
      <c r="F328" s="227" t="s">
        <v>2055</v>
      </c>
      <c r="G328" s="228" t="s">
        <v>2044</v>
      </c>
      <c r="H328" s="229">
        <v>1</v>
      </c>
      <c r="I328" s="230"/>
      <c r="J328" s="231">
        <f>ROUND(I328*H328,2)</f>
        <v>0</v>
      </c>
      <c r="K328" s="232"/>
      <c r="L328" s="46"/>
      <c r="M328" s="233" t="s">
        <v>1</v>
      </c>
      <c r="N328" s="234" t="s">
        <v>50</v>
      </c>
      <c r="O328" s="93"/>
      <c r="P328" s="235">
        <f>O328*H328</f>
        <v>0</v>
      </c>
      <c r="Q328" s="235">
        <v>0</v>
      </c>
      <c r="R328" s="235">
        <f>Q328*H328</f>
        <v>0</v>
      </c>
      <c r="S328" s="235">
        <v>0</v>
      </c>
      <c r="T328" s="23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7" t="s">
        <v>270</v>
      </c>
      <c r="AT328" s="237" t="s">
        <v>266</v>
      </c>
      <c r="AU328" s="237" t="s">
        <v>282</v>
      </c>
      <c r="AY328" s="18" t="s">
        <v>264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8" t="s">
        <v>93</v>
      </c>
      <c r="BK328" s="238">
        <f>ROUND(I328*H328,2)</f>
        <v>0</v>
      </c>
      <c r="BL328" s="18" t="s">
        <v>270</v>
      </c>
      <c r="BM328" s="237" t="s">
        <v>2457</v>
      </c>
    </row>
    <row r="329" s="12" customFormat="1" ht="22.8" customHeight="1">
      <c r="A329" s="12"/>
      <c r="B329" s="209"/>
      <c r="C329" s="210"/>
      <c r="D329" s="211" t="s">
        <v>84</v>
      </c>
      <c r="E329" s="223" t="s">
        <v>951</v>
      </c>
      <c r="F329" s="223" t="s">
        <v>952</v>
      </c>
      <c r="G329" s="210"/>
      <c r="H329" s="210"/>
      <c r="I329" s="213"/>
      <c r="J329" s="224">
        <f>BK329</f>
        <v>0</v>
      </c>
      <c r="K329" s="210"/>
      <c r="L329" s="215"/>
      <c r="M329" s="216"/>
      <c r="N329" s="217"/>
      <c r="O329" s="217"/>
      <c r="P329" s="218">
        <f>SUM(P330:P338)</f>
        <v>0</v>
      </c>
      <c r="Q329" s="217"/>
      <c r="R329" s="218">
        <f>SUM(R330:R338)</f>
        <v>0</v>
      </c>
      <c r="S329" s="217"/>
      <c r="T329" s="219">
        <f>SUM(T330:T338)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0" t="s">
        <v>93</v>
      </c>
      <c r="AT329" s="221" t="s">
        <v>84</v>
      </c>
      <c r="AU329" s="221" t="s">
        <v>93</v>
      </c>
      <c r="AY329" s="220" t="s">
        <v>264</v>
      </c>
      <c r="BK329" s="222">
        <f>SUM(BK330:BK338)</f>
        <v>0</v>
      </c>
    </row>
    <row r="330" s="2" customFormat="1" ht="21.75" customHeight="1">
      <c r="A330" s="40"/>
      <c r="B330" s="41"/>
      <c r="C330" s="225" t="s">
        <v>736</v>
      </c>
      <c r="D330" s="225" t="s">
        <v>266</v>
      </c>
      <c r="E330" s="226" t="s">
        <v>954</v>
      </c>
      <c r="F330" s="227" t="s">
        <v>955</v>
      </c>
      <c r="G330" s="228" t="s">
        <v>426</v>
      </c>
      <c r="H330" s="229">
        <v>80.909000000000006</v>
      </c>
      <c r="I330" s="230"/>
      <c r="J330" s="231">
        <f>ROUND(I330*H330,2)</f>
        <v>0</v>
      </c>
      <c r="K330" s="232"/>
      <c r="L330" s="46"/>
      <c r="M330" s="233" t="s">
        <v>1</v>
      </c>
      <c r="N330" s="234" t="s">
        <v>50</v>
      </c>
      <c r="O330" s="93"/>
      <c r="P330" s="235">
        <f>O330*H330</f>
        <v>0</v>
      </c>
      <c r="Q330" s="235">
        <v>0</v>
      </c>
      <c r="R330" s="235">
        <f>Q330*H330</f>
        <v>0</v>
      </c>
      <c r="S330" s="235">
        <v>0</v>
      </c>
      <c r="T330" s="23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37" t="s">
        <v>270</v>
      </c>
      <c r="AT330" s="237" t="s">
        <v>266</v>
      </c>
      <c r="AU330" s="237" t="s">
        <v>96</v>
      </c>
      <c r="AY330" s="18" t="s">
        <v>264</v>
      </c>
      <c r="BE330" s="238">
        <f>IF(N330="základní",J330,0)</f>
        <v>0</v>
      </c>
      <c r="BF330" s="238">
        <f>IF(N330="snížená",J330,0)</f>
        <v>0</v>
      </c>
      <c r="BG330" s="238">
        <f>IF(N330="zákl. přenesená",J330,0)</f>
        <v>0</v>
      </c>
      <c r="BH330" s="238">
        <f>IF(N330="sníž. přenesená",J330,0)</f>
        <v>0</v>
      </c>
      <c r="BI330" s="238">
        <f>IF(N330="nulová",J330,0)</f>
        <v>0</v>
      </c>
      <c r="BJ330" s="18" t="s">
        <v>93</v>
      </c>
      <c r="BK330" s="238">
        <f>ROUND(I330*H330,2)</f>
        <v>0</v>
      </c>
      <c r="BL330" s="18" t="s">
        <v>270</v>
      </c>
      <c r="BM330" s="237" t="s">
        <v>2458</v>
      </c>
    </row>
    <row r="331" s="13" customFormat="1">
      <c r="A331" s="13"/>
      <c r="B331" s="239"/>
      <c r="C331" s="240"/>
      <c r="D331" s="241" t="s">
        <v>272</v>
      </c>
      <c r="E331" s="242" t="s">
        <v>208</v>
      </c>
      <c r="F331" s="243" t="s">
        <v>1531</v>
      </c>
      <c r="G331" s="240"/>
      <c r="H331" s="244">
        <v>80.909000000000006</v>
      </c>
      <c r="I331" s="245"/>
      <c r="J331" s="240"/>
      <c r="K331" s="240"/>
      <c r="L331" s="246"/>
      <c r="M331" s="247"/>
      <c r="N331" s="248"/>
      <c r="O331" s="248"/>
      <c r="P331" s="248"/>
      <c r="Q331" s="248"/>
      <c r="R331" s="248"/>
      <c r="S331" s="248"/>
      <c r="T331" s="24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0" t="s">
        <v>272</v>
      </c>
      <c r="AU331" s="250" t="s">
        <v>96</v>
      </c>
      <c r="AV331" s="13" t="s">
        <v>96</v>
      </c>
      <c r="AW331" s="13" t="s">
        <v>42</v>
      </c>
      <c r="AX331" s="13" t="s">
        <v>93</v>
      </c>
      <c r="AY331" s="250" t="s">
        <v>264</v>
      </c>
    </row>
    <row r="332" s="2" customFormat="1" ht="24.15" customHeight="1">
      <c r="A332" s="40"/>
      <c r="B332" s="41"/>
      <c r="C332" s="225" t="s">
        <v>740</v>
      </c>
      <c r="D332" s="225" t="s">
        <v>266</v>
      </c>
      <c r="E332" s="226" t="s">
        <v>959</v>
      </c>
      <c r="F332" s="227" t="s">
        <v>960</v>
      </c>
      <c r="G332" s="228" t="s">
        <v>426</v>
      </c>
      <c r="H332" s="229">
        <v>1051.817</v>
      </c>
      <c r="I332" s="230"/>
      <c r="J332" s="231">
        <f>ROUND(I332*H332,2)</f>
        <v>0</v>
      </c>
      <c r="K332" s="232"/>
      <c r="L332" s="46"/>
      <c r="M332" s="233" t="s">
        <v>1</v>
      </c>
      <c r="N332" s="234" t="s">
        <v>50</v>
      </c>
      <c r="O332" s="93"/>
      <c r="P332" s="235">
        <f>O332*H332</f>
        <v>0</v>
      </c>
      <c r="Q332" s="235">
        <v>0</v>
      </c>
      <c r="R332" s="235">
        <f>Q332*H332</f>
        <v>0</v>
      </c>
      <c r="S332" s="235">
        <v>0</v>
      </c>
      <c r="T332" s="23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37" t="s">
        <v>270</v>
      </c>
      <c r="AT332" s="237" t="s">
        <v>266</v>
      </c>
      <c r="AU332" s="237" t="s">
        <v>96</v>
      </c>
      <c r="AY332" s="18" t="s">
        <v>264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8" t="s">
        <v>93</v>
      </c>
      <c r="BK332" s="238">
        <f>ROUND(I332*H332,2)</f>
        <v>0</v>
      </c>
      <c r="BL332" s="18" t="s">
        <v>270</v>
      </c>
      <c r="BM332" s="237" t="s">
        <v>2459</v>
      </c>
    </row>
    <row r="333" s="16" customFormat="1">
      <c r="A333" s="16"/>
      <c r="B333" s="273"/>
      <c r="C333" s="274"/>
      <c r="D333" s="241" t="s">
        <v>272</v>
      </c>
      <c r="E333" s="275" t="s">
        <v>1</v>
      </c>
      <c r="F333" s="276" t="s">
        <v>391</v>
      </c>
      <c r="G333" s="274"/>
      <c r="H333" s="275" t="s">
        <v>1</v>
      </c>
      <c r="I333" s="277"/>
      <c r="J333" s="274"/>
      <c r="K333" s="274"/>
      <c r="L333" s="278"/>
      <c r="M333" s="279"/>
      <c r="N333" s="280"/>
      <c r="O333" s="280"/>
      <c r="P333" s="280"/>
      <c r="Q333" s="280"/>
      <c r="R333" s="280"/>
      <c r="S333" s="280"/>
      <c r="T333" s="281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2" t="s">
        <v>272</v>
      </c>
      <c r="AU333" s="282" t="s">
        <v>96</v>
      </c>
      <c r="AV333" s="16" t="s">
        <v>93</v>
      </c>
      <c r="AW333" s="16" t="s">
        <v>42</v>
      </c>
      <c r="AX333" s="16" t="s">
        <v>85</v>
      </c>
      <c r="AY333" s="282" t="s">
        <v>264</v>
      </c>
    </row>
    <row r="334" s="13" customFormat="1">
      <c r="A334" s="13"/>
      <c r="B334" s="239"/>
      <c r="C334" s="240"/>
      <c r="D334" s="241" t="s">
        <v>272</v>
      </c>
      <c r="E334" s="242" t="s">
        <v>1</v>
      </c>
      <c r="F334" s="243" t="s">
        <v>1534</v>
      </c>
      <c r="G334" s="240"/>
      <c r="H334" s="244">
        <v>1051.817</v>
      </c>
      <c r="I334" s="245"/>
      <c r="J334" s="240"/>
      <c r="K334" s="240"/>
      <c r="L334" s="246"/>
      <c r="M334" s="247"/>
      <c r="N334" s="248"/>
      <c r="O334" s="248"/>
      <c r="P334" s="248"/>
      <c r="Q334" s="248"/>
      <c r="R334" s="248"/>
      <c r="S334" s="248"/>
      <c r="T334" s="24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0" t="s">
        <v>272</v>
      </c>
      <c r="AU334" s="250" t="s">
        <v>96</v>
      </c>
      <c r="AV334" s="13" t="s">
        <v>96</v>
      </c>
      <c r="AW334" s="13" t="s">
        <v>42</v>
      </c>
      <c r="AX334" s="13" t="s">
        <v>93</v>
      </c>
      <c r="AY334" s="250" t="s">
        <v>264</v>
      </c>
    </row>
    <row r="335" s="2" customFormat="1" ht="33" customHeight="1">
      <c r="A335" s="40"/>
      <c r="B335" s="41"/>
      <c r="C335" s="225" t="s">
        <v>744</v>
      </c>
      <c r="D335" s="225" t="s">
        <v>266</v>
      </c>
      <c r="E335" s="226" t="s">
        <v>964</v>
      </c>
      <c r="F335" s="227" t="s">
        <v>965</v>
      </c>
      <c r="G335" s="228" t="s">
        <v>426</v>
      </c>
      <c r="H335" s="229">
        <v>26.341000000000001</v>
      </c>
      <c r="I335" s="230"/>
      <c r="J335" s="231">
        <f>ROUND(I335*H335,2)</f>
        <v>0</v>
      </c>
      <c r="K335" s="232"/>
      <c r="L335" s="46"/>
      <c r="M335" s="233" t="s">
        <v>1</v>
      </c>
      <c r="N335" s="234" t="s">
        <v>50</v>
      </c>
      <c r="O335" s="93"/>
      <c r="P335" s="235">
        <f>O335*H335</f>
        <v>0</v>
      </c>
      <c r="Q335" s="235">
        <v>0</v>
      </c>
      <c r="R335" s="235">
        <f>Q335*H335</f>
        <v>0</v>
      </c>
      <c r="S335" s="235">
        <v>0</v>
      </c>
      <c r="T335" s="23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7" t="s">
        <v>270</v>
      </c>
      <c r="AT335" s="237" t="s">
        <v>266</v>
      </c>
      <c r="AU335" s="237" t="s">
        <v>96</v>
      </c>
      <c r="AY335" s="18" t="s">
        <v>264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8" t="s">
        <v>93</v>
      </c>
      <c r="BK335" s="238">
        <f>ROUND(I335*H335,2)</f>
        <v>0</v>
      </c>
      <c r="BL335" s="18" t="s">
        <v>270</v>
      </c>
      <c r="BM335" s="237" t="s">
        <v>2460</v>
      </c>
    </row>
    <row r="336" s="13" customFormat="1">
      <c r="A336" s="13"/>
      <c r="B336" s="239"/>
      <c r="C336" s="240"/>
      <c r="D336" s="241" t="s">
        <v>272</v>
      </c>
      <c r="E336" s="242" t="s">
        <v>206</v>
      </c>
      <c r="F336" s="243" t="s">
        <v>2461</v>
      </c>
      <c r="G336" s="240"/>
      <c r="H336" s="244">
        <v>26.341000000000001</v>
      </c>
      <c r="I336" s="245"/>
      <c r="J336" s="240"/>
      <c r="K336" s="240"/>
      <c r="L336" s="246"/>
      <c r="M336" s="247"/>
      <c r="N336" s="248"/>
      <c r="O336" s="248"/>
      <c r="P336" s="248"/>
      <c r="Q336" s="248"/>
      <c r="R336" s="248"/>
      <c r="S336" s="248"/>
      <c r="T336" s="24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0" t="s">
        <v>272</v>
      </c>
      <c r="AU336" s="250" t="s">
        <v>96</v>
      </c>
      <c r="AV336" s="13" t="s">
        <v>96</v>
      </c>
      <c r="AW336" s="13" t="s">
        <v>42</v>
      </c>
      <c r="AX336" s="13" t="s">
        <v>93</v>
      </c>
      <c r="AY336" s="250" t="s">
        <v>264</v>
      </c>
    </row>
    <row r="337" s="2" customFormat="1" ht="24.15" customHeight="1">
      <c r="A337" s="40"/>
      <c r="B337" s="41"/>
      <c r="C337" s="225" t="s">
        <v>748</v>
      </c>
      <c r="D337" s="225" t="s">
        <v>266</v>
      </c>
      <c r="E337" s="226" t="s">
        <v>969</v>
      </c>
      <c r="F337" s="227" t="s">
        <v>425</v>
      </c>
      <c r="G337" s="228" t="s">
        <v>426</v>
      </c>
      <c r="H337" s="229">
        <v>54.567999999999998</v>
      </c>
      <c r="I337" s="230"/>
      <c r="J337" s="231">
        <f>ROUND(I337*H337,2)</f>
        <v>0</v>
      </c>
      <c r="K337" s="232"/>
      <c r="L337" s="46"/>
      <c r="M337" s="233" t="s">
        <v>1</v>
      </c>
      <c r="N337" s="234" t="s">
        <v>50</v>
      </c>
      <c r="O337" s="93"/>
      <c r="P337" s="235">
        <f>O337*H337</f>
        <v>0</v>
      </c>
      <c r="Q337" s="235">
        <v>0</v>
      </c>
      <c r="R337" s="235">
        <f>Q337*H337</f>
        <v>0</v>
      </c>
      <c r="S337" s="235">
        <v>0</v>
      </c>
      <c r="T337" s="23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7" t="s">
        <v>270</v>
      </c>
      <c r="AT337" s="237" t="s">
        <v>266</v>
      </c>
      <c r="AU337" s="237" t="s">
        <v>96</v>
      </c>
      <c r="AY337" s="18" t="s">
        <v>264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8" t="s">
        <v>93</v>
      </c>
      <c r="BK337" s="238">
        <f>ROUND(I337*H337,2)</f>
        <v>0</v>
      </c>
      <c r="BL337" s="18" t="s">
        <v>270</v>
      </c>
      <c r="BM337" s="237" t="s">
        <v>2462</v>
      </c>
    </row>
    <row r="338" s="13" customFormat="1">
      <c r="A338" s="13"/>
      <c r="B338" s="239"/>
      <c r="C338" s="240"/>
      <c r="D338" s="241" t="s">
        <v>272</v>
      </c>
      <c r="E338" s="242" t="s">
        <v>204</v>
      </c>
      <c r="F338" s="243" t="s">
        <v>2463</v>
      </c>
      <c r="G338" s="240"/>
      <c r="H338" s="244">
        <v>54.567999999999998</v>
      </c>
      <c r="I338" s="245"/>
      <c r="J338" s="240"/>
      <c r="K338" s="240"/>
      <c r="L338" s="246"/>
      <c r="M338" s="247"/>
      <c r="N338" s="248"/>
      <c r="O338" s="248"/>
      <c r="P338" s="248"/>
      <c r="Q338" s="248"/>
      <c r="R338" s="248"/>
      <c r="S338" s="248"/>
      <c r="T338" s="24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0" t="s">
        <v>272</v>
      </c>
      <c r="AU338" s="250" t="s">
        <v>96</v>
      </c>
      <c r="AV338" s="13" t="s">
        <v>96</v>
      </c>
      <c r="AW338" s="13" t="s">
        <v>42</v>
      </c>
      <c r="AX338" s="13" t="s">
        <v>93</v>
      </c>
      <c r="AY338" s="250" t="s">
        <v>264</v>
      </c>
    </row>
    <row r="339" s="12" customFormat="1" ht="22.8" customHeight="1">
      <c r="A339" s="12"/>
      <c r="B339" s="209"/>
      <c r="C339" s="210"/>
      <c r="D339" s="211" t="s">
        <v>84</v>
      </c>
      <c r="E339" s="223" t="s">
        <v>972</v>
      </c>
      <c r="F339" s="223" t="s">
        <v>973</v>
      </c>
      <c r="G339" s="210"/>
      <c r="H339" s="210"/>
      <c r="I339" s="213"/>
      <c r="J339" s="224">
        <f>BK339</f>
        <v>0</v>
      </c>
      <c r="K339" s="210"/>
      <c r="L339" s="215"/>
      <c r="M339" s="216"/>
      <c r="N339" s="217"/>
      <c r="O339" s="217"/>
      <c r="P339" s="218">
        <f>SUM(P340:P343)</f>
        <v>0</v>
      </c>
      <c r="Q339" s="217"/>
      <c r="R339" s="218">
        <f>SUM(R340:R343)</f>
        <v>0</v>
      </c>
      <c r="S339" s="217"/>
      <c r="T339" s="219">
        <f>SUM(T340:T343)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0" t="s">
        <v>93</v>
      </c>
      <c r="AT339" s="221" t="s">
        <v>84</v>
      </c>
      <c r="AU339" s="221" t="s">
        <v>93</v>
      </c>
      <c r="AY339" s="220" t="s">
        <v>264</v>
      </c>
      <c r="BK339" s="222">
        <f>SUM(BK340:BK343)</f>
        <v>0</v>
      </c>
    </row>
    <row r="340" s="2" customFormat="1" ht="24.15" customHeight="1">
      <c r="A340" s="40"/>
      <c r="B340" s="41"/>
      <c r="C340" s="225" t="s">
        <v>752</v>
      </c>
      <c r="D340" s="225" t="s">
        <v>266</v>
      </c>
      <c r="E340" s="226" t="s">
        <v>2086</v>
      </c>
      <c r="F340" s="227" t="s">
        <v>2087</v>
      </c>
      <c r="G340" s="228" t="s">
        <v>426</v>
      </c>
      <c r="H340" s="229">
        <v>18.931999999999999</v>
      </c>
      <c r="I340" s="230"/>
      <c r="J340" s="231">
        <f>ROUND(I340*H340,2)</f>
        <v>0</v>
      </c>
      <c r="K340" s="232"/>
      <c r="L340" s="46"/>
      <c r="M340" s="233" t="s">
        <v>1</v>
      </c>
      <c r="N340" s="234" t="s">
        <v>50</v>
      </c>
      <c r="O340" s="93"/>
      <c r="P340" s="235">
        <f>O340*H340</f>
        <v>0</v>
      </c>
      <c r="Q340" s="235">
        <v>0</v>
      </c>
      <c r="R340" s="235">
        <f>Q340*H340</f>
        <v>0</v>
      </c>
      <c r="S340" s="235">
        <v>0</v>
      </c>
      <c r="T340" s="23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7" t="s">
        <v>270</v>
      </c>
      <c r="AT340" s="237" t="s">
        <v>266</v>
      </c>
      <c r="AU340" s="237" t="s">
        <v>96</v>
      </c>
      <c r="AY340" s="18" t="s">
        <v>264</v>
      </c>
      <c r="BE340" s="238">
        <f>IF(N340="základní",J340,0)</f>
        <v>0</v>
      </c>
      <c r="BF340" s="238">
        <f>IF(N340="snížená",J340,0)</f>
        <v>0</v>
      </c>
      <c r="BG340" s="238">
        <f>IF(N340="zákl. přenesená",J340,0)</f>
        <v>0</v>
      </c>
      <c r="BH340" s="238">
        <f>IF(N340="sníž. přenesená",J340,0)</f>
        <v>0</v>
      </c>
      <c r="BI340" s="238">
        <f>IF(N340="nulová",J340,0)</f>
        <v>0</v>
      </c>
      <c r="BJ340" s="18" t="s">
        <v>93</v>
      </c>
      <c r="BK340" s="238">
        <f>ROUND(I340*H340,2)</f>
        <v>0</v>
      </c>
      <c r="BL340" s="18" t="s">
        <v>270</v>
      </c>
      <c r="BM340" s="237" t="s">
        <v>2464</v>
      </c>
    </row>
    <row r="341" s="13" customFormat="1">
      <c r="A341" s="13"/>
      <c r="B341" s="239"/>
      <c r="C341" s="240"/>
      <c r="D341" s="241" t="s">
        <v>272</v>
      </c>
      <c r="E341" s="242" t="s">
        <v>210</v>
      </c>
      <c r="F341" s="243" t="s">
        <v>2465</v>
      </c>
      <c r="G341" s="240"/>
      <c r="H341" s="244">
        <v>18.931999999999999</v>
      </c>
      <c r="I341" s="245"/>
      <c r="J341" s="240"/>
      <c r="K341" s="240"/>
      <c r="L341" s="246"/>
      <c r="M341" s="247"/>
      <c r="N341" s="248"/>
      <c r="O341" s="248"/>
      <c r="P341" s="248"/>
      <c r="Q341" s="248"/>
      <c r="R341" s="248"/>
      <c r="S341" s="248"/>
      <c r="T341" s="24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0" t="s">
        <v>272</v>
      </c>
      <c r="AU341" s="250" t="s">
        <v>96</v>
      </c>
      <c r="AV341" s="13" t="s">
        <v>96</v>
      </c>
      <c r="AW341" s="13" t="s">
        <v>42</v>
      </c>
      <c r="AX341" s="13" t="s">
        <v>93</v>
      </c>
      <c r="AY341" s="250" t="s">
        <v>264</v>
      </c>
    </row>
    <row r="342" s="2" customFormat="1" ht="33" customHeight="1">
      <c r="A342" s="40"/>
      <c r="B342" s="41"/>
      <c r="C342" s="225" t="s">
        <v>756</v>
      </c>
      <c r="D342" s="225" t="s">
        <v>266</v>
      </c>
      <c r="E342" s="226" t="s">
        <v>2090</v>
      </c>
      <c r="F342" s="227" t="s">
        <v>2091</v>
      </c>
      <c r="G342" s="228" t="s">
        <v>426</v>
      </c>
      <c r="H342" s="229">
        <v>18.931999999999999</v>
      </c>
      <c r="I342" s="230"/>
      <c r="J342" s="231">
        <f>ROUND(I342*H342,2)</f>
        <v>0</v>
      </c>
      <c r="K342" s="232"/>
      <c r="L342" s="46"/>
      <c r="M342" s="233" t="s">
        <v>1</v>
      </c>
      <c r="N342" s="234" t="s">
        <v>50</v>
      </c>
      <c r="O342" s="93"/>
      <c r="P342" s="235">
        <f>O342*H342</f>
        <v>0</v>
      </c>
      <c r="Q342" s="235">
        <v>0</v>
      </c>
      <c r="R342" s="235">
        <f>Q342*H342</f>
        <v>0</v>
      </c>
      <c r="S342" s="235">
        <v>0</v>
      </c>
      <c r="T342" s="23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7" t="s">
        <v>270</v>
      </c>
      <c r="AT342" s="237" t="s">
        <v>266</v>
      </c>
      <c r="AU342" s="237" t="s">
        <v>96</v>
      </c>
      <c r="AY342" s="18" t="s">
        <v>264</v>
      </c>
      <c r="BE342" s="238">
        <f>IF(N342="základní",J342,0)</f>
        <v>0</v>
      </c>
      <c r="BF342" s="238">
        <f>IF(N342="snížená",J342,0)</f>
        <v>0</v>
      </c>
      <c r="BG342" s="238">
        <f>IF(N342="zákl. přenesená",J342,0)</f>
        <v>0</v>
      </c>
      <c r="BH342" s="238">
        <f>IF(N342="sníž. přenesená",J342,0)</f>
        <v>0</v>
      </c>
      <c r="BI342" s="238">
        <f>IF(N342="nulová",J342,0)</f>
        <v>0</v>
      </c>
      <c r="BJ342" s="18" t="s">
        <v>93</v>
      </c>
      <c r="BK342" s="238">
        <f>ROUND(I342*H342,2)</f>
        <v>0</v>
      </c>
      <c r="BL342" s="18" t="s">
        <v>270</v>
      </c>
      <c r="BM342" s="237" t="s">
        <v>2466</v>
      </c>
    </row>
    <row r="343" s="13" customFormat="1">
      <c r="A343" s="13"/>
      <c r="B343" s="239"/>
      <c r="C343" s="240"/>
      <c r="D343" s="241" t="s">
        <v>272</v>
      </c>
      <c r="E343" s="242" t="s">
        <v>1</v>
      </c>
      <c r="F343" s="243" t="s">
        <v>210</v>
      </c>
      <c r="G343" s="240"/>
      <c r="H343" s="244">
        <v>18.931999999999999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0" t="s">
        <v>272</v>
      </c>
      <c r="AU343" s="250" t="s">
        <v>96</v>
      </c>
      <c r="AV343" s="13" t="s">
        <v>96</v>
      </c>
      <c r="AW343" s="13" t="s">
        <v>42</v>
      </c>
      <c r="AX343" s="13" t="s">
        <v>93</v>
      </c>
      <c r="AY343" s="250" t="s">
        <v>264</v>
      </c>
    </row>
    <row r="344" s="12" customFormat="1" ht="25.92" customHeight="1">
      <c r="A344" s="12"/>
      <c r="B344" s="209"/>
      <c r="C344" s="210"/>
      <c r="D344" s="211" t="s">
        <v>84</v>
      </c>
      <c r="E344" s="212" t="s">
        <v>445</v>
      </c>
      <c r="F344" s="212" t="s">
        <v>2093</v>
      </c>
      <c r="G344" s="210"/>
      <c r="H344" s="210"/>
      <c r="I344" s="213"/>
      <c r="J344" s="214">
        <f>BK344</f>
        <v>0</v>
      </c>
      <c r="K344" s="210"/>
      <c r="L344" s="215"/>
      <c r="M344" s="216"/>
      <c r="N344" s="217"/>
      <c r="O344" s="217"/>
      <c r="P344" s="218">
        <f>P345</f>
        <v>0</v>
      </c>
      <c r="Q344" s="217"/>
      <c r="R344" s="218">
        <f>R345</f>
        <v>0.069789600000000007</v>
      </c>
      <c r="S344" s="217"/>
      <c r="T344" s="219">
        <f>T345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0" t="s">
        <v>282</v>
      </c>
      <c r="AT344" s="221" t="s">
        <v>84</v>
      </c>
      <c r="AU344" s="221" t="s">
        <v>85</v>
      </c>
      <c r="AY344" s="220" t="s">
        <v>264</v>
      </c>
      <c r="BK344" s="222">
        <f>BK345</f>
        <v>0</v>
      </c>
    </row>
    <row r="345" s="12" customFormat="1" ht="22.8" customHeight="1">
      <c r="A345" s="12"/>
      <c r="B345" s="209"/>
      <c r="C345" s="210"/>
      <c r="D345" s="211" t="s">
        <v>84</v>
      </c>
      <c r="E345" s="223" t="s">
        <v>2094</v>
      </c>
      <c r="F345" s="223" t="s">
        <v>2095</v>
      </c>
      <c r="G345" s="210"/>
      <c r="H345" s="210"/>
      <c r="I345" s="213"/>
      <c r="J345" s="224">
        <f>BK345</f>
        <v>0</v>
      </c>
      <c r="K345" s="210"/>
      <c r="L345" s="215"/>
      <c r="M345" s="216"/>
      <c r="N345" s="217"/>
      <c r="O345" s="217"/>
      <c r="P345" s="218">
        <f>SUM(P346:P349)</f>
        <v>0</v>
      </c>
      <c r="Q345" s="217"/>
      <c r="R345" s="218">
        <f>SUM(R346:R349)</f>
        <v>0.069789600000000007</v>
      </c>
      <c r="S345" s="217"/>
      <c r="T345" s="219">
        <f>SUM(T346:T349)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0" t="s">
        <v>282</v>
      </c>
      <c r="AT345" s="221" t="s">
        <v>84</v>
      </c>
      <c r="AU345" s="221" t="s">
        <v>93</v>
      </c>
      <c r="AY345" s="220" t="s">
        <v>264</v>
      </c>
      <c r="BK345" s="222">
        <f>SUM(BK346:BK349)</f>
        <v>0</v>
      </c>
    </row>
    <row r="346" s="2" customFormat="1" ht="24.15" customHeight="1">
      <c r="A346" s="40"/>
      <c r="B346" s="41"/>
      <c r="C346" s="225" t="s">
        <v>760</v>
      </c>
      <c r="D346" s="225" t="s">
        <v>266</v>
      </c>
      <c r="E346" s="226" t="s">
        <v>2096</v>
      </c>
      <c r="F346" s="227" t="s">
        <v>2097</v>
      </c>
      <c r="G346" s="228" t="s">
        <v>308</v>
      </c>
      <c r="H346" s="229">
        <v>6.4800000000000004</v>
      </c>
      <c r="I346" s="230"/>
      <c r="J346" s="231">
        <f>ROUND(I346*H346,2)</f>
        <v>0</v>
      </c>
      <c r="K346" s="232"/>
      <c r="L346" s="46"/>
      <c r="M346" s="233" t="s">
        <v>1</v>
      </c>
      <c r="N346" s="234" t="s">
        <v>50</v>
      </c>
      <c r="O346" s="93"/>
      <c r="P346" s="235">
        <f>O346*H346</f>
        <v>0</v>
      </c>
      <c r="Q346" s="235">
        <v>0.0081200000000000005</v>
      </c>
      <c r="R346" s="235">
        <f>Q346*H346</f>
        <v>0.052617600000000007</v>
      </c>
      <c r="S346" s="235">
        <v>0</v>
      </c>
      <c r="T346" s="23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7" t="s">
        <v>623</v>
      </c>
      <c r="AT346" s="237" t="s">
        <v>266</v>
      </c>
      <c r="AU346" s="237" t="s">
        <v>96</v>
      </c>
      <c r="AY346" s="18" t="s">
        <v>264</v>
      </c>
      <c r="BE346" s="238">
        <f>IF(N346="základní",J346,0)</f>
        <v>0</v>
      </c>
      <c r="BF346" s="238">
        <f>IF(N346="snížená",J346,0)</f>
        <v>0</v>
      </c>
      <c r="BG346" s="238">
        <f>IF(N346="zákl. přenesená",J346,0)</f>
        <v>0</v>
      </c>
      <c r="BH346" s="238">
        <f>IF(N346="sníž. přenesená",J346,0)</f>
        <v>0</v>
      </c>
      <c r="BI346" s="238">
        <f>IF(N346="nulová",J346,0)</f>
        <v>0</v>
      </c>
      <c r="BJ346" s="18" t="s">
        <v>93</v>
      </c>
      <c r="BK346" s="238">
        <f>ROUND(I346*H346,2)</f>
        <v>0</v>
      </c>
      <c r="BL346" s="18" t="s">
        <v>623</v>
      </c>
      <c r="BM346" s="237" t="s">
        <v>2467</v>
      </c>
    </row>
    <row r="347" s="13" customFormat="1">
      <c r="A347" s="13"/>
      <c r="B347" s="239"/>
      <c r="C347" s="240"/>
      <c r="D347" s="241" t="s">
        <v>272</v>
      </c>
      <c r="E347" s="242" t="s">
        <v>1809</v>
      </c>
      <c r="F347" s="243" t="s">
        <v>2251</v>
      </c>
      <c r="G347" s="240"/>
      <c r="H347" s="244">
        <v>6.4800000000000004</v>
      </c>
      <c r="I347" s="245"/>
      <c r="J347" s="240"/>
      <c r="K347" s="240"/>
      <c r="L347" s="246"/>
      <c r="M347" s="247"/>
      <c r="N347" s="248"/>
      <c r="O347" s="248"/>
      <c r="P347" s="248"/>
      <c r="Q347" s="248"/>
      <c r="R347" s="248"/>
      <c r="S347" s="248"/>
      <c r="T347" s="24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0" t="s">
        <v>272</v>
      </c>
      <c r="AU347" s="250" t="s">
        <v>96</v>
      </c>
      <c r="AV347" s="13" t="s">
        <v>96</v>
      </c>
      <c r="AW347" s="13" t="s">
        <v>42</v>
      </c>
      <c r="AX347" s="13" t="s">
        <v>93</v>
      </c>
      <c r="AY347" s="250" t="s">
        <v>264</v>
      </c>
    </row>
    <row r="348" s="2" customFormat="1" ht="24.15" customHeight="1">
      <c r="A348" s="40"/>
      <c r="B348" s="41"/>
      <c r="C348" s="283" t="s">
        <v>764</v>
      </c>
      <c r="D348" s="283" t="s">
        <v>445</v>
      </c>
      <c r="E348" s="284" t="s">
        <v>2100</v>
      </c>
      <c r="F348" s="285" t="s">
        <v>2101</v>
      </c>
      <c r="G348" s="286" t="s">
        <v>308</v>
      </c>
      <c r="H348" s="287">
        <v>6.4800000000000004</v>
      </c>
      <c r="I348" s="288"/>
      <c r="J348" s="289">
        <f>ROUND(I348*H348,2)</f>
        <v>0</v>
      </c>
      <c r="K348" s="290"/>
      <c r="L348" s="291"/>
      <c r="M348" s="292" t="s">
        <v>1</v>
      </c>
      <c r="N348" s="293" t="s">
        <v>50</v>
      </c>
      <c r="O348" s="93"/>
      <c r="P348" s="235">
        <f>O348*H348</f>
        <v>0</v>
      </c>
      <c r="Q348" s="235">
        <v>0.00265</v>
      </c>
      <c r="R348" s="235">
        <f>Q348*H348</f>
        <v>0.017172</v>
      </c>
      <c r="S348" s="235">
        <v>0</v>
      </c>
      <c r="T348" s="23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7" t="s">
        <v>883</v>
      </c>
      <c r="AT348" s="237" t="s">
        <v>445</v>
      </c>
      <c r="AU348" s="237" t="s">
        <v>96</v>
      </c>
      <c r="AY348" s="18" t="s">
        <v>264</v>
      </c>
      <c r="BE348" s="238">
        <f>IF(N348="základní",J348,0)</f>
        <v>0</v>
      </c>
      <c r="BF348" s="238">
        <f>IF(N348="snížená",J348,0)</f>
        <v>0</v>
      </c>
      <c r="BG348" s="238">
        <f>IF(N348="zákl. přenesená",J348,0)</f>
        <v>0</v>
      </c>
      <c r="BH348" s="238">
        <f>IF(N348="sníž. přenesená",J348,0)</f>
        <v>0</v>
      </c>
      <c r="BI348" s="238">
        <f>IF(N348="nulová",J348,0)</f>
        <v>0</v>
      </c>
      <c r="BJ348" s="18" t="s">
        <v>93</v>
      </c>
      <c r="BK348" s="238">
        <f>ROUND(I348*H348,2)</f>
        <v>0</v>
      </c>
      <c r="BL348" s="18" t="s">
        <v>883</v>
      </c>
      <c r="BM348" s="237" t="s">
        <v>2468</v>
      </c>
    </row>
    <row r="349" s="13" customFormat="1">
      <c r="A349" s="13"/>
      <c r="B349" s="239"/>
      <c r="C349" s="240"/>
      <c r="D349" s="241" t="s">
        <v>272</v>
      </c>
      <c r="E349" s="242" t="s">
        <v>1</v>
      </c>
      <c r="F349" s="243" t="s">
        <v>1809</v>
      </c>
      <c r="G349" s="240"/>
      <c r="H349" s="244">
        <v>6.4800000000000004</v>
      </c>
      <c r="I349" s="245"/>
      <c r="J349" s="240"/>
      <c r="K349" s="240"/>
      <c r="L349" s="246"/>
      <c r="M349" s="247"/>
      <c r="N349" s="248"/>
      <c r="O349" s="248"/>
      <c r="P349" s="248"/>
      <c r="Q349" s="248"/>
      <c r="R349" s="248"/>
      <c r="S349" s="248"/>
      <c r="T349" s="24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0" t="s">
        <v>272</v>
      </c>
      <c r="AU349" s="250" t="s">
        <v>96</v>
      </c>
      <c r="AV349" s="13" t="s">
        <v>96</v>
      </c>
      <c r="AW349" s="13" t="s">
        <v>42</v>
      </c>
      <c r="AX349" s="13" t="s">
        <v>93</v>
      </c>
      <c r="AY349" s="250" t="s">
        <v>264</v>
      </c>
    </row>
    <row r="350" s="12" customFormat="1" ht="25.92" customHeight="1">
      <c r="A350" s="12"/>
      <c r="B350" s="209"/>
      <c r="C350" s="210"/>
      <c r="D350" s="211" t="s">
        <v>84</v>
      </c>
      <c r="E350" s="212" t="s">
        <v>983</v>
      </c>
      <c r="F350" s="212" t="s">
        <v>984</v>
      </c>
      <c r="G350" s="210"/>
      <c r="H350" s="210"/>
      <c r="I350" s="213"/>
      <c r="J350" s="214">
        <f>BK350</f>
        <v>0</v>
      </c>
      <c r="K350" s="210"/>
      <c r="L350" s="215"/>
      <c r="M350" s="216"/>
      <c r="N350" s="217"/>
      <c r="O350" s="217"/>
      <c r="P350" s="218">
        <f>P351+P356+P358</f>
        <v>0</v>
      </c>
      <c r="Q350" s="217"/>
      <c r="R350" s="218">
        <f>R351+R356+R358</f>
        <v>0</v>
      </c>
      <c r="S350" s="217"/>
      <c r="T350" s="219">
        <f>T351+T356+T358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0" t="s">
        <v>305</v>
      </c>
      <c r="AT350" s="221" t="s">
        <v>84</v>
      </c>
      <c r="AU350" s="221" t="s">
        <v>85</v>
      </c>
      <c r="AY350" s="220" t="s">
        <v>264</v>
      </c>
      <c r="BK350" s="222">
        <f>BK351+BK356+BK358</f>
        <v>0</v>
      </c>
    </row>
    <row r="351" s="12" customFormat="1" ht="22.8" customHeight="1">
      <c r="A351" s="12"/>
      <c r="B351" s="209"/>
      <c r="C351" s="210"/>
      <c r="D351" s="211" t="s">
        <v>84</v>
      </c>
      <c r="E351" s="223" t="s">
        <v>985</v>
      </c>
      <c r="F351" s="223" t="s">
        <v>986</v>
      </c>
      <c r="G351" s="210"/>
      <c r="H351" s="210"/>
      <c r="I351" s="213"/>
      <c r="J351" s="224">
        <f>BK351</f>
        <v>0</v>
      </c>
      <c r="K351" s="210"/>
      <c r="L351" s="215"/>
      <c r="M351" s="216"/>
      <c r="N351" s="217"/>
      <c r="O351" s="217"/>
      <c r="P351" s="218">
        <f>SUM(P352:P355)</f>
        <v>0</v>
      </c>
      <c r="Q351" s="217"/>
      <c r="R351" s="218">
        <f>SUM(R352:R355)</f>
        <v>0</v>
      </c>
      <c r="S351" s="217"/>
      <c r="T351" s="219">
        <f>SUM(T352:T355)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0" t="s">
        <v>305</v>
      </c>
      <c r="AT351" s="221" t="s">
        <v>84</v>
      </c>
      <c r="AU351" s="221" t="s">
        <v>93</v>
      </c>
      <c r="AY351" s="220" t="s">
        <v>264</v>
      </c>
      <c r="BK351" s="222">
        <f>SUM(BK352:BK355)</f>
        <v>0</v>
      </c>
    </row>
    <row r="352" s="2" customFormat="1" ht="16.5" customHeight="1">
      <c r="A352" s="40"/>
      <c r="B352" s="41"/>
      <c r="C352" s="225" t="s">
        <v>768</v>
      </c>
      <c r="D352" s="225" t="s">
        <v>266</v>
      </c>
      <c r="E352" s="226" t="s">
        <v>988</v>
      </c>
      <c r="F352" s="227" t="s">
        <v>989</v>
      </c>
      <c r="G352" s="228" t="s">
        <v>990</v>
      </c>
      <c r="H352" s="229">
        <v>1</v>
      </c>
      <c r="I352" s="230"/>
      <c r="J352" s="231">
        <f>ROUND(I352*H352,2)</f>
        <v>0</v>
      </c>
      <c r="K352" s="232"/>
      <c r="L352" s="46"/>
      <c r="M352" s="233" t="s">
        <v>1</v>
      </c>
      <c r="N352" s="234" t="s">
        <v>50</v>
      </c>
      <c r="O352" s="93"/>
      <c r="P352" s="235">
        <f>O352*H352</f>
        <v>0</v>
      </c>
      <c r="Q352" s="235">
        <v>0</v>
      </c>
      <c r="R352" s="235">
        <f>Q352*H352</f>
        <v>0</v>
      </c>
      <c r="S352" s="235">
        <v>0</v>
      </c>
      <c r="T352" s="23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7" t="s">
        <v>991</v>
      </c>
      <c r="AT352" s="237" t="s">
        <v>266</v>
      </c>
      <c r="AU352" s="237" t="s">
        <v>96</v>
      </c>
      <c r="AY352" s="18" t="s">
        <v>264</v>
      </c>
      <c r="BE352" s="238">
        <f>IF(N352="základní",J352,0)</f>
        <v>0</v>
      </c>
      <c r="BF352" s="238">
        <f>IF(N352="snížená",J352,0)</f>
        <v>0</v>
      </c>
      <c r="BG352" s="238">
        <f>IF(N352="zákl. přenesená",J352,0)</f>
        <v>0</v>
      </c>
      <c r="BH352" s="238">
        <f>IF(N352="sníž. přenesená",J352,0)</f>
        <v>0</v>
      </c>
      <c r="BI352" s="238">
        <f>IF(N352="nulová",J352,0)</f>
        <v>0</v>
      </c>
      <c r="BJ352" s="18" t="s">
        <v>93</v>
      </c>
      <c r="BK352" s="238">
        <f>ROUND(I352*H352,2)</f>
        <v>0</v>
      </c>
      <c r="BL352" s="18" t="s">
        <v>991</v>
      </c>
      <c r="BM352" s="237" t="s">
        <v>2469</v>
      </c>
    </row>
    <row r="353" s="2" customFormat="1" ht="16.5" customHeight="1">
      <c r="A353" s="40"/>
      <c r="B353" s="41"/>
      <c r="C353" s="225" t="s">
        <v>772</v>
      </c>
      <c r="D353" s="225" t="s">
        <v>266</v>
      </c>
      <c r="E353" s="226" t="s">
        <v>994</v>
      </c>
      <c r="F353" s="227" t="s">
        <v>995</v>
      </c>
      <c r="G353" s="228" t="s">
        <v>990</v>
      </c>
      <c r="H353" s="229">
        <v>1</v>
      </c>
      <c r="I353" s="230"/>
      <c r="J353" s="231">
        <f>ROUND(I353*H353,2)</f>
        <v>0</v>
      </c>
      <c r="K353" s="232"/>
      <c r="L353" s="46"/>
      <c r="M353" s="233" t="s">
        <v>1</v>
      </c>
      <c r="N353" s="234" t="s">
        <v>50</v>
      </c>
      <c r="O353" s="93"/>
      <c r="P353" s="235">
        <f>O353*H353</f>
        <v>0</v>
      </c>
      <c r="Q353" s="235">
        <v>0</v>
      </c>
      <c r="R353" s="235">
        <f>Q353*H353</f>
        <v>0</v>
      </c>
      <c r="S353" s="235">
        <v>0</v>
      </c>
      <c r="T353" s="23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7" t="s">
        <v>991</v>
      </c>
      <c r="AT353" s="237" t="s">
        <v>266</v>
      </c>
      <c r="AU353" s="237" t="s">
        <v>96</v>
      </c>
      <c r="AY353" s="18" t="s">
        <v>264</v>
      </c>
      <c r="BE353" s="238">
        <f>IF(N353="základní",J353,0)</f>
        <v>0</v>
      </c>
      <c r="BF353" s="238">
        <f>IF(N353="snížená",J353,0)</f>
        <v>0</v>
      </c>
      <c r="BG353" s="238">
        <f>IF(N353="zákl. přenesená",J353,0)</f>
        <v>0</v>
      </c>
      <c r="BH353" s="238">
        <f>IF(N353="sníž. přenesená",J353,0)</f>
        <v>0</v>
      </c>
      <c r="BI353" s="238">
        <f>IF(N353="nulová",J353,0)</f>
        <v>0</v>
      </c>
      <c r="BJ353" s="18" t="s">
        <v>93</v>
      </c>
      <c r="BK353" s="238">
        <f>ROUND(I353*H353,2)</f>
        <v>0</v>
      </c>
      <c r="BL353" s="18" t="s">
        <v>991</v>
      </c>
      <c r="BM353" s="237" t="s">
        <v>2470</v>
      </c>
    </row>
    <row r="354" s="2" customFormat="1" ht="16.5" customHeight="1">
      <c r="A354" s="40"/>
      <c r="B354" s="41"/>
      <c r="C354" s="225" t="s">
        <v>776</v>
      </c>
      <c r="D354" s="225" t="s">
        <v>266</v>
      </c>
      <c r="E354" s="226" t="s">
        <v>998</v>
      </c>
      <c r="F354" s="227" t="s">
        <v>999</v>
      </c>
      <c r="G354" s="228" t="s">
        <v>990</v>
      </c>
      <c r="H354" s="229">
        <v>1</v>
      </c>
      <c r="I354" s="230"/>
      <c r="J354" s="231">
        <f>ROUND(I354*H354,2)</f>
        <v>0</v>
      </c>
      <c r="K354" s="232"/>
      <c r="L354" s="46"/>
      <c r="M354" s="233" t="s">
        <v>1</v>
      </c>
      <c r="N354" s="234" t="s">
        <v>50</v>
      </c>
      <c r="O354" s="93"/>
      <c r="P354" s="235">
        <f>O354*H354</f>
        <v>0</v>
      </c>
      <c r="Q354" s="235">
        <v>0</v>
      </c>
      <c r="R354" s="235">
        <f>Q354*H354</f>
        <v>0</v>
      </c>
      <c r="S354" s="235">
        <v>0</v>
      </c>
      <c r="T354" s="23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7" t="s">
        <v>991</v>
      </c>
      <c r="AT354" s="237" t="s">
        <v>266</v>
      </c>
      <c r="AU354" s="237" t="s">
        <v>96</v>
      </c>
      <c r="AY354" s="18" t="s">
        <v>264</v>
      </c>
      <c r="BE354" s="238">
        <f>IF(N354="základní",J354,0)</f>
        <v>0</v>
      </c>
      <c r="BF354" s="238">
        <f>IF(N354="snížená",J354,0)</f>
        <v>0</v>
      </c>
      <c r="BG354" s="238">
        <f>IF(N354="zákl. přenesená",J354,0)</f>
        <v>0</v>
      </c>
      <c r="BH354" s="238">
        <f>IF(N354="sníž. přenesená",J354,0)</f>
        <v>0</v>
      </c>
      <c r="BI354" s="238">
        <f>IF(N354="nulová",J354,0)</f>
        <v>0</v>
      </c>
      <c r="BJ354" s="18" t="s">
        <v>93</v>
      </c>
      <c r="BK354" s="238">
        <f>ROUND(I354*H354,2)</f>
        <v>0</v>
      </c>
      <c r="BL354" s="18" t="s">
        <v>991</v>
      </c>
      <c r="BM354" s="237" t="s">
        <v>2471</v>
      </c>
    </row>
    <row r="355" s="2" customFormat="1" ht="16.5" customHeight="1">
      <c r="A355" s="40"/>
      <c r="B355" s="41"/>
      <c r="C355" s="225" t="s">
        <v>780</v>
      </c>
      <c r="D355" s="225" t="s">
        <v>266</v>
      </c>
      <c r="E355" s="226" t="s">
        <v>1002</v>
      </c>
      <c r="F355" s="227" t="s">
        <v>1003</v>
      </c>
      <c r="G355" s="228" t="s">
        <v>990</v>
      </c>
      <c r="H355" s="229">
        <v>1</v>
      </c>
      <c r="I355" s="230"/>
      <c r="J355" s="231">
        <f>ROUND(I355*H355,2)</f>
        <v>0</v>
      </c>
      <c r="K355" s="232"/>
      <c r="L355" s="46"/>
      <c r="M355" s="233" t="s">
        <v>1</v>
      </c>
      <c r="N355" s="234" t="s">
        <v>50</v>
      </c>
      <c r="O355" s="93"/>
      <c r="P355" s="235">
        <f>O355*H355</f>
        <v>0</v>
      </c>
      <c r="Q355" s="235">
        <v>0</v>
      </c>
      <c r="R355" s="235">
        <f>Q355*H355</f>
        <v>0</v>
      </c>
      <c r="S355" s="235">
        <v>0</v>
      </c>
      <c r="T355" s="23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7" t="s">
        <v>991</v>
      </c>
      <c r="AT355" s="237" t="s">
        <v>266</v>
      </c>
      <c r="AU355" s="237" t="s">
        <v>96</v>
      </c>
      <c r="AY355" s="18" t="s">
        <v>264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8" t="s">
        <v>93</v>
      </c>
      <c r="BK355" s="238">
        <f>ROUND(I355*H355,2)</f>
        <v>0</v>
      </c>
      <c r="BL355" s="18" t="s">
        <v>991</v>
      </c>
      <c r="BM355" s="237" t="s">
        <v>2472</v>
      </c>
    </row>
    <row r="356" s="12" customFormat="1" ht="22.8" customHeight="1">
      <c r="A356" s="12"/>
      <c r="B356" s="209"/>
      <c r="C356" s="210"/>
      <c r="D356" s="211" t="s">
        <v>84</v>
      </c>
      <c r="E356" s="223" t="s">
        <v>1005</v>
      </c>
      <c r="F356" s="223" t="s">
        <v>1006</v>
      </c>
      <c r="G356" s="210"/>
      <c r="H356" s="210"/>
      <c r="I356" s="213"/>
      <c r="J356" s="224">
        <f>BK356</f>
        <v>0</v>
      </c>
      <c r="K356" s="210"/>
      <c r="L356" s="215"/>
      <c r="M356" s="216"/>
      <c r="N356" s="217"/>
      <c r="O356" s="217"/>
      <c r="P356" s="218">
        <f>P357</f>
        <v>0</v>
      </c>
      <c r="Q356" s="217"/>
      <c r="R356" s="218">
        <f>R357</f>
        <v>0</v>
      </c>
      <c r="S356" s="217"/>
      <c r="T356" s="219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0" t="s">
        <v>305</v>
      </c>
      <c r="AT356" s="221" t="s">
        <v>84</v>
      </c>
      <c r="AU356" s="221" t="s">
        <v>93</v>
      </c>
      <c r="AY356" s="220" t="s">
        <v>264</v>
      </c>
      <c r="BK356" s="222">
        <f>BK357</f>
        <v>0</v>
      </c>
    </row>
    <row r="357" s="2" customFormat="1" ht="16.5" customHeight="1">
      <c r="A357" s="40"/>
      <c r="B357" s="41"/>
      <c r="C357" s="225" t="s">
        <v>784</v>
      </c>
      <c r="D357" s="225" t="s">
        <v>266</v>
      </c>
      <c r="E357" s="226" t="s">
        <v>1008</v>
      </c>
      <c r="F357" s="227" t="s">
        <v>1009</v>
      </c>
      <c r="G357" s="228" t="s">
        <v>990</v>
      </c>
      <c r="H357" s="229">
        <v>1</v>
      </c>
      <c r="I357" s="230"/>
      <c r="J357" s="231">
        <f>ROUND(I357*H357,2)</f>
        <v>0</v>
      </c>
      <c r="K357" s="232"/>
      <c r="L357" s="46"/>
      <c r="M357" s="233" t="s">
        <v>1</v>
      </c>
      <c r="N357" s="234" t="s">
        <v>50</v>
      </c>
      <c r="O357" s="93"/>
      <c r="P357" s="235">
        <f>O357*H357</f>
        <v>0</v>
      </c>
      <c r="Q357" s="235">
        <v>0</v>
      </c>
      <c r="R357" s="235">
        <f>Q357*H357</f>
        <v>0</v>
      </c>
      <c r="S357" s="235">
        <v>0</v>
      </c>
      <c r="T357" s="23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7" t="s">
        <v>991</v>
      </c>
      <c r="AT357" s="237" t="s">
        <v>266</v>
      </c>
      <c r="AU357" s="237" t="s">
        <v>96</v>
      </c>
      <c r="AY357" s="18" t="s">
        <v>264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8" t="s">
        <v>93</v>
      </c>
      <c r="BK357" s="238">
        <f>ROUND(I357*H357,2)</f>
        <v>0</v>
      </c>
      <c r="BL357" s="18" t="s">
        <v>991</v>
      </c>
      <c r="BM357" s="237" t="s">
        <v>2473</v>
      </c>
    </row>
    <row r="358" s="12" customFormat="1" ht="22.8" customHeight="1">
      <c r="A358" s="12"/>
      <c r="B358" s="209"/>
      <c r="C358" s="210"/>
      <c r="D358" s="211" t="s">
        <v>84</v>
      </c>
      <c r="E358" s="223" t="s">
        <v>1011</v>
      </c>
      <c r="F358" s="223" t="s">
        <v>1012</v>
      </c>
      <c r="G358" s="210"/>
      <c r="H358" s="210"/>
      <c r="I358" s="213"/>
      <c r="J358" s="224">
        <f>BK358</f>
        <v>0</v>
      </c>
      <c r="K358" s="210"/>
      <c r="L358" s="215"/>
      <c r="M358" s="216"/>
      <c r="N358" s="217"/>
      <c r="O358" s="217"/>
      <c r="P358" s="218">
        <f>P359</f>
        <v>0</v>
      </c>
      <c r="Q358" s="217"/>
      <c r="R358" s="218">
        <f>R359</f>
        <v>0</v>
      </c>
      <c r="S358" s="217"/>
      <c r="T358" s="219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0" t="s">
        <v>305</v>
      </c>
      <c r="AT358" s="221" t="s">
        <v>84</v>
      </c>
      <c r="AU358" s="221" t="s">
        <v>93</v>
      </c>
      <c r="AY358" s="220" t="s">
        <v>264</v>
      </c>
      <c r="BK358" s="222">
        <f>BK359</f>
        <v>0</v>
      </c>
    </row>
    <row r="359" s="2" customFormat="1" ht="24.15" customHeight="1">
      <c r="A359" s="40"/>
      <c r="B359" s="41"/>
      <c r="C359" s="225" t="s">
        <v>788</v>
      </c>
      <c r="D359" s="225" t="s">
        <v>266</v>
      </c>
      <c r="E359" s="226" t="s">
        <v>1014</v>
      </c>
      <c r="F359" s="227" t="s">
        <v>1015</v>
      </c>
      <c r="G359" s="228" t="s">
        <v>990</v>
      </c>
      <c r="H359" s="229">
        <v>1</v>
      </c>
      <c r="I359" s="230"/>
      <c r="J359" s="231">
        <f>ROUND(I359*H359,2)</f>
        <v>0</v>
      </c>
      <c r="K359" s="232"/>
      <c r="L359" s="46"/>
      <c r="M359" s="294" t="s">
        <v>1</v>
      </c>
      <c r="N359" s="295" t="s">
        <v>50</v>
      </c>
      <c r="O359" s="296"/>
      <c r="P359" s="297">
        <f>O359*H359</f>
        <v>0</v>
      </c>
      <c r="Q359" s="297">
        <v>0</v>
      </c>
      <c r="R359" s="297">
        <f>Q359*H359</f>
        <v>0</v>
      </c>
      <c r="S359" s="297">
        <v>0</v>
      </c>
      <c r="T359" s="298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7" t="s">
        <v>991</v>
      </c>
      <c r="AT359" s="237" t="s">
        <v>266</v>
      </c>
      <c r="AU359" s="237" t="s">
        <v>96</v>
      </c>
      <c r="AY359" s="18" t="s">
        <v>264</v>
      </c>
      <c r="BE359" s="238">
        <f>IF(N359="základní",J359,0)</f>
        <v>0</v>
      </c>
      <c r="BF359" s="238">
        <f>IF(N359="snížená",J359,0)</f>
        <v>0</v>
      </c>
      <c r="BG359" s="238">
        <f>IF(N359="zákl. přenesená",J359,0)</f>
        <v>0</v>
      </c>
      <c r="BH359" s="238">
        <f>IF(N359="sníž. přenesená",J359,0)</f>
        <v>0</v>
      </c>
      <c r="BI359" s="238">
        <f>IF(N359="nulová",J359,0)</f>
        <v>0</v>
      </c>
      <c r="BJ359" s="18" t="s">
        <v>93</v>
      </c>
      <c r="BK359" s="238">
        <f>ROUND(I359*H359,2)</f>
        <v>0</v>
      </c>
      <c r="BL359" s="18" t="s">
        <v>991</v>
      </c>
      <c r="BM359" s="237" t="s">
        <v>2474</v>
      </c>
    </row>
    <row r="360" s="2" customFormat="1" ht="6.96" customHeight="1">
      <c r="A360" s="40"/>
      <c r="B360" s="68"/>
      <c r="C360" s="69"/>
      <c r="D360" s="69"/>
      <c r="E360" s="69"/>
      <c r="F360" s="69"/>
      <c r="G360" s="69"/>
      <c r="H360" s="69"/>
      <c r="I360" s="69"/>
      <c r="J360" s="69"/>
      <c r="K360" s="69"/>
      <c r="L360" s="46"/>
      <c r="M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</sheetData>
  <sheetProtection sheet="1" autoFilter="0" formatColumns="0" formatRows="0" objects="1" scenarios="1" spinCount="100000" saltValue="1LcSEFGcvJqRFxPd+gd2Tr3VQ+QqDdu2aShEXIIePNPoqheiXisx+sal4W89rJDJ2d8NZIbmeOCrMo/mZGP9Tg==" hashValue="wkW8gPKFEhSTVhLcL/hHvuNnbyDBBpxLmhNIzgbNlGtk3vNWq3qksWsdMK6bO9Lx+nVa8jgm8iecUZZqwHfnsg==" algorithmName="SHA-512" password="CC35"/>
  <autoFilter ref="C131:K359"/>
  <mergeCells count="9">
    <mergeCell ref="E7:H7"/>
    <mergeCell ref="E9:H9"/>
    <mergeCell ref="E18:H18"/>
    <mergeCell ref="E27:H27"/>
    <mergeCell ref="E84:H84"/>
    <mergeCell ref="E86:H86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9"/>
      <c r="C3" s="140"/>
      <c r="D3" s="140"/>
      <c r="E3" s="140"/>
      <c r="F3" s="140"/>
      <c r="G3" s="140"/>
      <c r="H3" s="21"/>
    </row>
    <row r="4" s="1" customFormat="1" ht="24.96" customHeight="1">
      <c r="B4" s="21"/>
      <c r="C4" s="141" t="s">
        <v>2475</v>
      </c>
      <c r="H4" s="21"/>
    </row>
    <row r="5" s="1" customFormat="1" ht="12" customHeight="1">
      <c r="B5" s="21"/>
      <c r="C5" s="148" t="s">
        <v>13</v>
      </c>
      <c r="D5" s="152" t="s">
        <v>14</v>
      </c>
      <c r="E5" s="1"/>
      <c r="F5" s="1"/>
      <c r="H5" s="21"/>
    </row>
    <row r="6" s="1" customFormat="1" ht="36.96" customHeight="1">
      <c r="B6" s="21"/>
      <c r="C6" s="299" t="s">
        <v>16</v>
      </c>
      <c r="D6" s="300" t="s">
        <v>17</v>
      </c>
      <c r="E6" s="1"/>
      <c r="F6" s="1"/>
      <c r="H6" s="21"/>
    </row>
    <row r="7" s="1" customFormat="1" ht="16.5" customHeight="1">
      <c r="B7" s="21"/>
      <c r="C7" s="143" t="s">
        <v>24</v>
      </c>
      <c r="D7" s="147" t="str">
        <f>'Rekapitulace stavby'!AN8</f>
        <v>5. 8. 2022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7"/>
      <c r="B9" s="301"/>
      <c r="C9" s="302" t="s">
        <v>66</v>
      </c>
      <c r="D9" s="303" t="s">
        <v>67</v>
      </c>
      <c r="E9" s="303" t="s">
        <v>251</v>
      </c>
      <c r="F9" s="304" t="s">
        <v>2476</v>
      </c>
      <c r="G9" s="197"/>
      <c r="H9" s="301"/>
    </row>
    <row r="10" s="2" customFormat="1" ht="26.4" customHeight="1">
      <c r="A10" s="40"/>
      <c r="B10" s="46"/>
      <c r="C10" s="305" t="s">
        <v>2477</v>
      </c>
      <c r="D10" s="305" t="s">
        <v>91</v>
      </c>
      <c r="E10" s="40"/>
      <c r="F10" s="40"/>
      <c r="G10" s="40"/>
      <c r="H10" s="46"/>
    </row>
    <row r="11" s="2" customFormat="1" ht="16.8" customHeight="1">
      <c r="A11" s="40"/>
      <c r="B11" s="46"/>
      <c r="C11" s="306" t="s">
        <v>226</v>
      </c>
      <c r="D11" s="307" t="s">
        <v>1</v>
      </c>
      <c r="E11" s="308" t="s">
        <v>1</v>
      </c>
      <c r="F11" s="309">
        <v>300</v>
      </c>
      <c r="G11" s="40"/>
      <c r="H11" s="46"/>
    </row>
    <row r="12" s="2" customFormat="1" ht="16.8" customHeight="1">
      <c r="A12" s="40"/>
      <c r="B12" s="46"/>
      <c r="C12" s="310" t="s">
        <v>226</v>
      </c>
      <c r="D12" s="310" t="s">
        <v>540</v>
      </c>
      <c r="E12" s="18" t="s">
        <v>1</v>
      </c>
      <c r="F12" s="311">
        <v>300</v>
      </c>
      <c r="G12" s="40"/>
      <c r="H12" s="46"/>
    </row>
    <row r="13" s="2" customFormat="1" ht="16.8" customHeight="1">
      <c r="A13" s="40"/>
      <c r="B13" s="46"/>
      <c r="C13" s="312" t="s">
        <v>2478</v>
      </c>
      <c r="D13" s="40"/>
      <c r="E13" s="40"/>
      <c r="F13" s="40"/>
      <c r="G13" s="40"/>
      <c r="H13" s="46"/>
    </row>
    <row r="14" s="2" customFormat="1">
      <c r="A14" s="40"/>
      <c r="B14" s="46"/>
      <c r="C14" s="310" t="s">
        <v>537</v>
      </c>
      <c r="D14" s="310" t="s">
        <v>538</v>
      </c>
      <c r="E14" s="18" t="s">
        <v>269</v>
      </c>
      <c r="F14" s="311">
        <v>923</v>
      </c>
      <c r="G14" s="40"/>
      <c r="H14" s="46"/>
    </row>
    <row r="15" s="2" customFormat="1" ht="16.8" customHeight="1">
      <c r="A15" s="40"/>
      <c r="B15" s="46"/>
      <c r="C15" s="310" t="s">
        <v>531</v>
      </c>
      <c r="D15" s="310" t="s">
        <v>532</v>
      </c>
      <c r="E15" s="18" t="s">
        <v>269</v>
      </c>
      <c r="F15" s="311">
        <v>923</v>
      </c>
      <c r="G15" s="40"/>
      <c r="H15" s="46"/>
    </row>
    <row r="16" s="2" customFormat="1" ht="16.8" customHeight="1">
      <c r="A16" s="40"/>
      <c r="B16" s="46"/>
      <c r="C16" s="306" t="s">
        <v>228</v>
      </c>
      <c r="D16" s="307" t="s">
        <v>1</v>
      </c>
      <c r="E16" s="308" t="s">
        <v>1</v>
      </c>
      <c r="F16" s="309">
        <v>623</v>
      </c>
      <c r="G16" s="40"/>
      <c r="H16" s="46"/>
    </row>
    <row r="17" s="2" customFormat="1" ht="16.8" customHeight="1">
      <c r="A17" s="40"/>
      <c r="B17" s="46"/>
      <c r="C17" s="310" t="s">
        <v>228</v>
      </c>
      <c r="D17" s="310" t="s">
        <v>541</v>
      </c>
      <c r="E17" s="18" t="s">
        <v>1</v>
      </c>
      <c r="F17" s="311">
        <v>623</v>
      </c>
      <c r="G17" s="40"/>
      <c r="H17" s="46"/>
    </row>
    <row r="18" s="2" customFormat="1" ht="16.8" customHeight="1">
      <c r="A18" s="40"/>
      <c r="B18" s="46"/>
      <c r="C18" s="312" t="s">
        <v>2478</v>
      </c>
      <c r="D18" s="40"/>
      <c r="E18" s="40"/>
      <c r="F18" s="40"/>
      <c r="G18" s="40"/>
      <c r="H18" s="46"/>
    </row>
    <row r="19" s="2" customFormat="1">
      <c r="A19" s="40"/>
      <c r="B19" s="46"/>
      <c r="C19" s="310" t="s">
        <v>537</v>
      </c>
      <c r="D19" s="310" t="s">
        <v>538</v>
      </c>
      <c r="E19" s="18" t="s">
        <v>269</v>
      </c>
      <c r="F19" s="311">
        <v>923</v>
      </c>
      <c r="G19" s="40"/>
      <c r="H19" s="46"/>
    </row>
    <row r="20" s="2" customFormat="1" ht="16.8" customHeight="1">
      <c r="A20" s="40"/>
      <c r="B20" s="46"/>
      <c r="C20" s="310" t="s">
        <v>531</v>
      </c>
      <c r="D20" s="310" t="s">
        <v>532</v>
      </c>
      <c r="E20" s="18" t="s">
        <v>269</v>
      </c>
      <c r="F20" s="311">
        <v>923</v>
      </c>
      <c r="G20" s="40"/>
      <c r="H20" s="46"/>
    </row>
    <row r="21" s="2" customFormat="1" ht="16.8" customHeight="1">
      <c r="A21" s="40"/>
      <c r="B21" s="46"/>
      <c r="C21" s="306" t="s">
        <v>514</v>
      </c>
      <c r="D21" s="307" t="s">
        <v>1</v>
      </c>
      <c r="E21" s="308" t="s">
        <v>1</v>
      </c>
      <c r="F21" s="309">
        <v>36.134999999999998</v>
      </c>
      <c r="G21" s="40"/>
      <c r="H21" s="46"/>
    </row>
    <row r="22" s="2" customFormat="1" ht="16.8" customHeight="1">
      <c r="A22" s="40"/>
      <c r="B22" s="46"/>
      <c r="C22" s="310" t="s">
        <v>514</v>
      </c>
      <c r="D22" s="310" t="s">
        <v>161</v>
      </c>
      <c r="E22" s="18" t="s">
        <v>1</v>
      </c>
      <c r="F22" s="311">
        <v>36.134999999999998</v>
      </c>
      <c r="G22" s="40"/>
      <c r="H22" s="46"/>
    </row>
    <row r="23" s="2" customFormat="1" ht="16.8" customHeight="1">
      <c r="A23" s="40"/>
      <c r="B23" s="46"/>
      <c r="C23" s="306" t="s">
        <v>515</v>
      </c>
      <c r="D23" s="307" t="s">
        <v>1</v>
      </c>
      <c r="E23" s="308" t="s">
        <v>1</v>
      </c>
      <c r="F23" s="309">
        <v>182.26300000000001</v>
      </c>
      <c r="G23" s="40"/>
      <c r="H23" s="46"/>
    </row>
    <row r="24" s="2" customFormat="1" ht="16.8" customHeight="1">
      <c r="A24" s="40"/>
      <c r="B24" s="46"/>
      <c r="C24" s="310" t="s">
        <v>515</v>
      </c>
      <c r="D24" s="310" t="s">
        <v>162</v>
      </c>
      <c r="E24" s="18" t="s">
        <v>1</v>
      </c>
      <c r="F24" s="311">
        <v>182.26300000000001</v>
      </c>
      <c r="G24" s="40"/>
      <c r="H24" s="46"/>
    </row>
    <row r="25" s="2" customFormat="1" ht="16.8" customHeight="1">
      <c r="A25" s="40"/>
      <c r="B25" s="46"/>
      <c r="C25" s="306" t="s">
        <v>891</v>
      </c>
      <c r="D25" s="307" t="s">
        <v>1</v>
      </c>
      <c r="E25" s="308" t="s">
        <v>1</v>
      </c>
      <c r="F25" s="309">
        <v>1.107</v>
      </c>
      <c r="G25" s="40"/>
      <c r="H25" s="46"/>
    </row>
    <row r="26" s="2" customFormat="1" ht="16.8" customHeight="1">
      <c r="A26" s="40"/>
      <c r="B26" s="46"/>
      <c r="C26" s="310" t="s">
        <v>891</v>
      </c>
      <c r="D26" s="310" t="s">
        <v>892</v>
      </c>
      <c r="E26" s="18" t="s">
        <v>1</v>
      </c>
      <c r="F26" s="311">
        <v>1.107</v>
      </c>
      <c r="G26" s="40"/>
      <c r="H26" s="46"/>
    </row>
    <row r="27" s="2" customFormat="1" ht="16.8" customHeight="1">
      <c r="A27" s="40"/>
      <c r="B27" s="46"/>
      <c r="C27" s="306" t="s">
        <v>128</v>
      </c>
      <c r="D27" s="307" t="s">
        <v>1</v>
      </c>
      <c r="E27" s="308" t="s">
        <v>1</v>
      </c>
      <c r="F27" s="309">
        <v>232.80000000000001</v>
      </c>
      <c r="G27" s="40"/>
      <c r="H27" s="46"/>
    </row>
    <row r="28" s="2" customFormat="1" ht="16.8" customHeight="1">
      <c r="A28" s="40"/>
      <c r="B28" s="46"/>
      <c r="C28" s="310" t="s">
        <v>119</v>
      </c>
      <c r="D28" s="310" t="s">
        <v>277</v>
      </c>
      <c r="E28" s="18" t="s">
        <v>1</v>
      </c>
      <c r="F28" s="311">
        <v>40.149999999999999</v>
      </c>
      <c r="G28" s="40"/>
      <c r="H28" s="46"/>
    </row>
    <row r="29" s="2" customFormat="1" ht="16.8" customHeight="1">
      <c r="A29" s="40"/>
      <c r="B29" s="46"/>
      <c r="C29" s="310" t="s">
        <v>121</v>
      </c>
      <c r="D29" s="310" t="s">
        <v>278</v>
      </c>
      <c r="E29" s="18" t="s">
        <v>1</v>
      </c>
      <c r="F29" s="311">
        <v>182.87000000000001</v>
      </c>
      <c r="G29" s="40"/>
      <c r="H29" s="46"/>
    </row>
    <row r="30" s="2" customFormat="1" ht="16.8" customHeight="1">
      <c r="A30" s="40"/>
      <c r="B30" s="46"/>
      <c r="C30" s="310" t="s">
        <v>124</v>
      </c>
      <c r="D30" s="310" t="s">
        <v>279</v>
      </c>
      <c r="E30" s="18" t="s">
        <v>1</v>
      </c>
      <c r="F30" s="311">
        <v>6.7300000000000004</v>
      </c>
      <c r="G30" s="40"/>
      <c r="H30" s="46"/>
    </row>
    <row r="31" s="2" customFormat="1" ht="16.8" customHeight="1">
      <c r="A31" s="40"/>
      <c r="B31" s="46"/>
      <c r="C31" s="310" t="s">
        <v>126</v>
      </c>
      <c r="D31" s="310" t="s">
        <v>280</v>
      </c>
      <c r="E31" s="18" t="s">
        <v>1</v>
      </c>
      <c r="F31" s="311">
        <v>3.0499999999999998</v>
      </c>
      <c r="G31" s="40"/>
      <c r="H31" s="46"/>
    </row>
    <row r="32" s="2" customFormat="1" ht="16.8" customHeight="1">
      <c r="A32" s="40"/>
      <c r="B32" s="46"/>
      <c r="C32" s="310" t="s">
        <v>128</v>
      </c>
      <c r="D32" s="310" t="s">
        <v>281</v>
      </c>
      <c r="E32" s="18" t="s">
        <v>1</v>
      </c>
      <c r="F32" s="311">
        <v>232.80000000000001</v>
      </c>
      <c r="G32" s="40"/>
      <c r="H32" s="46"/>
    </row>
    <row r="33" s="2" customFormat="1" ht="16.8" customHeight="1">
      <c r="A33" s="40"/>
      <c r="B33" s="46"/>
      <c r="C33" s="312" t="s">
        <v>2478</v>
      </c>
      <c r="D33" s="40"/>
      <c r="E33" s="40"/>
      <c r="F33" s="40"/>
      <c r="G33" s="40"/>
      <c r="H33" s="46"/>
    </row>
    <row r="34" s="2" customFormat="1" ht="16.8" customHeight="1">
      <c r="A34" s="40"/>
      <c r="B34" s="46"/>
      <c r="C34" s="310" t="s">
        <v>274</v>
      </c>
      <c r="D34" s="310" t="s">
        <v>275</v>
      </c>
      <c r="E34" s="18" t="s">
        <v>269</v>
      </c>
      <c r="F34" s="311">
        <v>221.143</v>
      </c>
      <c r="G34" s="40"/>
      <c r="H34" s="46"/>
    </row>
    <row r="35" s="2" customFormat="1" ht="16.8" customHeight="1">
      <c r="A35" s="40"/>
      <c r="B35" s="46"/>
      <c r="C35" s="310" t="s">
        <v>316</v>
      </c>
      <c r="D35" s="310" t="s">
        <v>317</v>
      </c>
      <c r="E35" s="18" t="s">
        <v>318</v>
      </c>
      <c r="F35" s="311">
        <v>155.19999999999999</v>
      </c>
      <c r="G35" s="40"/>
      <c r="H35" s="46"/>
    </row>
    <row r="36" s="2" customFormat="1" ht="16.8" customHeight="1">
      <c r="A36" s="40"/>
      <c r="B36" s="46"/>
      <c r="C36" s="310" t="s">
        <v>322</v>
      </c>
      <c r="D36" s="310" t="s">
        <v>323</v>
      </c>
      <c r="E36" s="18" t="s">
        <v>324</v>
      </c>
      <c r="F36" s="311">
        <v>19.399999999999999</v>
      </c>
      <c r="G36" s="40"/>
      <c r="H36" s="46"/>
    </row>
    <row r="37" s="2" customFormat="1" ht="16.8" customHeight="1">
      <c r="A37" s="40"/>
      <c r="B37" s="46"/>
      <c r="C37" s="310" t="s">
        <v>369</v>
      </c>
      <c r="D37" s="310" t="s">
        <v>370</v>
      </c>
      <c r="E37" s="18" t="s">
        <v>269</v>
      </c>
      <c r="F37" s="311">
        <v>892.14999999999998</v>
      </c>
      <c r="G37" s="40"/>
      <c r="H37" s="46"/>
    </row>
    <row r="38" s="2" customFormat="1">
      <c r="A38" s="40"/>
      <c r="B38" s="46"/>
      <c r="C38" s="310" t="s">
        <v>388</v>
      </c>
      <c r="D38" s="310" t="s">
        <v>389</v>
      </c>
      <c r="E38" s="18" t="s">
        <v>348</v>
      </c>
      <c r="F38" s="311">
        <v>72.484999999999999</v>
      </c>
      <c r="G38" s="40"/>
      <c r="H38" s="46"/>
    </row>
    <row r="39" s="2" customFormat="1" ht="16.8" customHeight="1">
      <c r="A39" s="40"/>
      <c r="B39" s="46"/>
      <c r="C39" s="310" t="s">
        <v>452</v>
      </c>
      <c r="D39" s="310" t="s">
        <v>453</v>
      </c>
      <c r="E39" s="18" t="s">
        <v>348</v>
      </c>
      <c r="F39" s="311">
        <v>79.989000000000004</v>
      </c>
      <c r="G39" s="40"/>
      <c r="H39" s="46"/>
    </row>
    <row r="40" s="2" customFormat="1" ht="16.8" customHeight="1">
      <c r="A40" s="40"/>
      <c r="B40" s="46"/>
      <c r="C40" s="310" t="s">
        <v>477</v>
      </c>
      <c r="D40" s="310" t="s">
        <v>478</v>
      </c>
      <c r="E40" s="18" t="s">
        <v>348</v>
      </c>
      <c r="F40" s="311">
        <v>34.079999999999998</v>
      </c>
      <c r="G40" s="40"/>
      <c r="H40" s="46"/>
    </row>
    <row r="41" s="2" customFormat="1" ht="16.8" customHeight="1">
      <c r="A41" s="40"/>
      <c r="B41" s="46"/>
      <c r="C41" s="310" t="s">
        <v>559</v>
      </c>
      <c r="D41" s="310" t="s">
        <v>560</v>
      </c>
      <c r="E41" s="18" t="s">
        <v>308</v>
      </c>
      <c r="F41" s="311">
        <v>232.80000000000001</v>
      </c>
      <c r="G41" s="40"/>
      <c r="H41" s="46"/>
    </row>
    <row r="42" s="2" customFormat="1" ht="16.8" customHeight="1">
      <c r="A42" s="40"/>
      <c r="B42" s="46"/>
      <c r="C42" s="310" t="s">
        <v>809</v>
      </c>
      <c r="D42" s="310" t="s">
        <v>810</v>
      </c>
      <c r="E42" s="18" t="s">
        <v>308</v>
      </c>
      <c r="F42" s="311">
        <v>232.80000000000001</v>
      </c>
      <c r="G42" s="40"/>
      <c r="H42" s="46"/>
    </row>
    <row r="43" s="2" customFormat="1" ht="16.8" customHeight="1">
      <c r="A43" s="40"/>
      <c r="B43" s="46"/>
      <c r="C43" s="310" t="s">
        <v>813</v>
      </c>
      <c r="D43" s="310" t="s">
        <v>814</v>
      </c>
      <c r="E43" s="18" t="s">
        <v>308</v>
      </c>
      <c r="F43" s="311">
        <v>232.80000000000001</v>
      </c>
      <c r="G43" s="40"/>
      <c r="H43" s="46"/>
    </row>
    <row r="44" s="2" customFormat="1" ht="16.8" customHeight="1">
      <c r="A44" s="40"/>
      <c r="B44" s="46"/>
      <c r="C44" s="310" t="s">
        <v>857</v>
      </c>
      <c r="D44" s="310" t="s">
        <v>858</v>
      </c>
      <c r="E44" s="18" t="s">
        <v>308</v>
      </c>
      <c r="F44" s="311">
        <v>254.90000000000001</v>
      </c>
      <c r="G44" s="40"/>
      <c r="H44" s="46"/>
    </row>
    <row r="45" s="2" customFormat="1" ht="16.8" customHeight="1">
      <c r="A45" s="40"/>
      <c r="B45" s="46"/>
      <c r="C45" s="310" t="s">
        <v>866</v>
      </c>
      <c r="D45" s="310" t="s">
        <v>867</v>
      </c>
      <c r="E45" s="18" t="s">
        <v>308</v>
      </c>
      <c r="F45" s="311">
        <v>232.80000000000001</v>
      </c>
      <c r="G45" s="40"/>
      <c r="H45" s="46"/>
    </row>
    <row r="46" s="2" customFormat="1" ht="16.8" customHeight="1">
      <c r="A46" s="40"/>
      <c r="B46" s="46"/>
      <c r="C46" s="310" t="s">
        <v>938</v>
      </c>
      <c r="D46" s="310" t="s">
        <v>939</v>
      </c>
      <c r="E46" s="18" t="s">
        <v>584</v>
      </c>
      <c r="F46" s="311">
        <v>5.0979999999999999</v>
      </c>
      <c r="G46" s="40"/>
      <c r="H46" s="46"/>
    </row>
    <row r="47" s="2" customFormat="1" ht="16.8" customHeight="1">
      <c r="A47" s="40"/>
      <c r="B47" s="46"/>
      <c r="C47" s="310" t="s">
        <v>563</v>
      </c>
      <c r="D47" s="310" t="s">
        <v>564</v>
      </c>
      <c r="E47" s="18" t="s">
        <v>308</v>
      </c>
      <c r="F47" s="311">
        <v>232.80000000000001</v>
      </c>
      <c r="G47" s="40"/>
      <c r="H47" s="46"/>
    </row>
    <row r="48" s="2" customFormat="1" ht="16.8" customHeight="1">
      <c r="A48" s="40"/>
      <c r="B48" s="46"/>
      <c r="C48" s="306" t="s">
        <v>126</v>
      </c>
      <c r="D48" s="307" t="s">
        <v>1</v>
      </c>
      <c r="E48" s="308" t="s">
        <v>1</v>
      </c>
      <c r="F48" s="309">
        <v>3.0499999999999998</v>
      </c>
      <c r="G48" s="40"/>
      <c r="H48" s="46"/>
    </row>
    <row r="49" s="2" customFormat="1" ht="16.8" customHeight="1">
      <c r="A49" s="40"/>
      <c r="B49" s="46"/>
      <c r="C49" s="310" t="s">
        <v>126</v>
      </c>
      <c r="D49" s="310" t="s">
        <v>280</v>
      </c>
      <c r="E49" s="18" t="s">
        <v>1</v>
      </c>
      <c r="F49" s="311">
        <v>3.0499999999999998</v>
      </c>
      <c r="G49" s="40"/>
      <c r="H49" s="46"/>
    </row>
    <row r="50" s="2" customFormat="1" ht="16.8" customHeight="1">
      <c r="A50" s="40"/>
      <c r="B50" s="46"/>
      <c r="C50" s="312" t="s">
        <v>2478</v>
      </c>
      <c r="D50" s="40"/>
      <c r="E50" s="40"/>
      <c r="F50" s="40"/>
      <c r="G50" s="40"/>
      <c r="H50" s="46"/>
    </row>
    <row r="51" s="2" customFormat="1" ht="16.8" customHeight="1">
      <c r="A51" s="40"/>
      <c r="B51" s="46"/>
      <c r="C51" s="310" t="s">
        <v>274</v>
      </c>
      <c r="D51" s="310" t="s">
        <v>275</v>
      </c>
      <c r="E51" s="18" t="s">
        <v>269</v>
      </c>
      <c r="F51" s="311">
        <v>221.143</v>
      </c>
      <c r="G51" s="40"/>
      <c r="H51" s="46"/>
    </row>
    <row r="52" s="2" customFormat="1" ht="16.8" customHeight="1">
      <c r="A52" s="40"/>
      <c r="B52" s="46"/>
      <c r="C52" s="310" t="s">
        <v>267</v>
      </c>
      <c r="D52" s="310" t="s">
        <v>268</v>
      </c>
      <c r="E52" s="18" t="s">
        <v>269</v>
      </c>
      <c r="F52" s="311">
        <v>3.7450000000000001</v>
      </c>
      <c r="G52" s="40"/>
      <c r="H52" s="46"/>
    </row>
    <row r="53" s="2" customFormat="1">
      <c r="A53" s="40"/>
      <c r="B53" s="46"/>
      <c r="C53" s="310" t="s">
        <v>346</v>
      </c>
      <c r="D53" s="310" t="s">
        <v>347</v>
      </c>
      <c r="E53" s="18" t="s">
        <v>348</v>
      </c>
      <c r="F53" s="311">
        <v>104.01000000000001</v>
      </c>
      <c r="G53" s="40"/>
      <c r="H53" s="46"/>
    </row>
    <row r="54" s="2" customFormat="1" ht="16.8" customHeight="1">
      <c r="A54" s="40"/>
      <c r="B54" s="46"/>
      <c r="C54" s="306" t="s">
        <v>124</v>
      </c>
      <c r="D54" s="307" t="s">
        <v>1</v>
      </c>
      <c r="E54" s="308" t="s">
        <v>1</v>
      </c>
      <c r="F54" s="309">
        <v>6.7300000000000004</v>
      </c>
      <c r="G54" s="40"/>
      <c r="H54" s="46"/>
    </row>
    <row r="55" s="2" customFormat="1" ht="16.8" customHeight="1">
      <c r="A55" s="40"/>
      <c r="B55" s="46"/>
      <c r="C55" s="310" t="s">
        <v>124</v>
      </c>
      <c r="D55" s="310" t="s">
        <v>279</v>
      </c>
      <c r="E55" s="18" t="s">
        <v>1</v>
      </c>
      <c r="F55" s="311">
        <v>6.7300000000000004</v>
      </c>
      <c r="G55" s="40"/>
      <c r="H55" s="46"/>
    </row>
    <row r="56" s="2" customFormat="1" ht="16.8" customHeight="1">
      <c r="A56" s="40"/>
      <c r="B56" s="46"/>
      <c r="C56" s="312" t="s">
        <v>2478</v>
      </c>
      <c r="D56" s="40"/>
      <c r="E56" s="40"/>
      <c r="F56" s="40"/>
      <c r="G56" s="40"/>
      <c r="H56" s="46"/>
    </row>
    <row r="57" s="2" customFormat="1" ht="16.8" customHeight="1">
      <c r="A57" s="40"/>
      <c r="B57" s="46"/>
      <c r="C57" s="310" t="s">
        <v>274</v>
      </c>
      <c r="D57" s="310" t="s">
        <v>275</v>
      </c>
      <c r="E57" s="18" t="s">
        <v>269</v>
      </c>
      <c r="F57" s="311">
        <v>221.143</v>
      </c>
      <c r="G57" s="40"/>
      <c r="H57" s="46"/>
    </row>
    <row r="58" s="2" customFormat="1" ht="16.8" customHeight="1">
      <c r="A58" s="40"/>
      <c r="B58" s="46"/>
      <c r="C58" s="310" t="s">
        <v>338</v>
      </c>
      <c r="D58" s="310" t="s">
        <v>339</v>
      </c>
      <c r="E58" s="18" t="s">
        <v>269</v>
      </c>
      <c r="F58" s="311">
        <v>26.247</v>
      </c>
      <c r="G58" s="40"/>
      <c r="H58" s="46"/>
    </row>
    <row r="59" s="2" customFormat="1">
      <c r="A59" s="40"/>
      <c r="B59" s="46"/>
      <c r="C59" s="310" t="s">
        <v>388</v>
      </c>
      <c r="D59" s="310" t="s">
        <v>389</v>
      </c>
      <c r="E59" s="18" t="s">
        <v>348</v>
      </c>
      <c r="F59" s="311">
        <v>72.484999999999999</v>
      </c>
      <c r="G59" s="40"/>
      <c r="H59" s="46"/>
    </row>
    <row r="60" s="2" customFormat="1" ht="16.8" customHeight="1">
      <c r="A60" s="40"/>
      <c r="B60" s="46"/>
      <c r="C60" s="306" t="s">
        <v>119</v>
      </c>
      <c r="D60" s="307" t="s">
        <v>1</v>
      </c>
      <c r="E60" s="308" t="s">
        <v>1</v>
      </c>
      <c r="F60" s="309">
        <v>40.149999999999999</v>
      </c>
      <c r="G60" s="40"/>
      <c r="H60" s="46"/>
    </row>
    <row r="61" s="2" customFormat="1" ht="16.8" customHeight="1">
      <c r="A61" s="40"/>
      <c r="B61" s="46"/>
      <c r="C61" s="310" t="s">
        <v>119</v>
      </c>
      <c r="D61" s="310" t="s">
        <v>277</v>
      </c>
      <c r="E61" s="18" t="s">
        <v>1</v>
      </c>
      <c r="F61" s="311">
        <v>40.149999999999999</v>
      </c>
      <c r="G61" s="40"/>
      <c r="H61" s="46"/>
    </row>
    <row r="62" s="2" customFormat="1" ht="16.8" customHeight="1">
      <c r="A62" s="40"/>
      <c r="B62" s="46"/>
      <c r="C62" s="312" t="s">
        <v>2478</v>
      </c>
      <c r="D62" s="40"/>
      <c r="E62" s="40"/>
      <c r="F62" s="40"/>
      <c r="G62" s="40"/>
      <c r="H62" s="46"/>
    </row>
    <row r="63" s="2" customFormat="1" ht="16.8" customHeight="1">
      <c r="A63" s="40"/>
      <c r="B63" s="46"/>
      <c r="C63" s="310" t="s">
        <v>274</v>
      </c>
      <c r="D63" s="310" t="s">
        <v>275</v>
      </c>
      <c r="E63" s="18" t="s">
        <v>269</v>
      </c>
      <c r="F63" s="311">
        <v>221.143</v>
      </c>
      <c r="G63" s="40"/>
      <c r="H63" s="46"/>
    </row>
    <row r="64" s="2" customFormat="1">
      <c r="A64" s="40"/>
      <c r="B64" s="46"/>
      <c r="C64" s="310" t="s">
        <v>300</v>
      </c>
      <c r="D64" s="310" t="s">
        <v>301</v>
      </c>
      <c r="E64" s="18" t="s">
        <v>269</v>
      </c>
      <c r="F64" s="311">
        <v>218.398</v>
      </c>
      <c r="G64" s="40"/>
      <c r="H64" s="46"/>
    </row>
    <row r="65" s="2" customFormat="1">
      <c r="A65" s="40"/>
      <c r="B65" s="46"/>
      <c r="C65" s="310" t="s">
        <v>346</v>
      </c>
      <c r="D65" s="310" t="s">
        <v>347</v>
      </c>
      <c r="E65" s="18" t="s">
        <v>348</v>
      </c>
      <c r="F65" s="311">
        <v>104.01000000000001</v>
      </c>
      <c r="G65" s="40"/>
      <c r="H65" s="46"/>
    </row>
    <row r="66" s="2" customFormat="1" ht="16.8" customHeight="1">
      <c r="A66" s="40"/>
      <c r="B66" s="46"/>
      <c r="C66" s="306" t="s">
        <v>121</v>
      </c>
      <c r="D66" s="307" t="s">
        <v>1</v>
      </c>
      <c r="E66" s="308" t="s">
        <v>1</v>
      </c>
      <c r="F66" s="309">
        <v>182.87000000000001</v>
      </c>
      <c r="G66" s="40"/>
      <c r="H66" s="46"/>
    </row>
    <row r="67" s="2" customFormat="1" ht="16.8" customHeight="1">
      <c r="A67" s="40"/>
      <c r="B67" s="46"/>
      <c r="C67" s="310" t="s">
        <v>121</v>
      </c>
      <c r="D67" s="310" t="s">
        <v>278</v>
      </c>
      <c r="E67" s="18" t="s">
        <v>1</v>
      </c>
      <c r="F67" s="311">
        <v>182.87000000000001</v>
      </c>
      <c r="G67" s="40"/>
      <c r="H67" s="46"/>
    </row>
    <row r="68" s="2" customFormat="1" ht="16.8" customHeight="1">
      <c r="A68" s="40"/>
      <c r="B68" s="46"/>
      <c r="C68" s="312" t="s">
        <v>2478</v>
      </c>
      <c r="D68" s="40"/>
      <c r="E68" s="40"/>
      <c r="F68" s="40"/>
      <c r="G68" s="40"/>
      <c r="H68" s="46"/>
    </row>
    <row r="69" s="2" customFormat="1" ht="16.8" customHeight="1">
      <c r="A69" s="40"/>
      <c r="B69" s="46"/>
      <c r="C69" s="310" t="s">
        <v>274</v>
      </c>
      <c r="D69" s="310" t="s">
        <v>275</v>
      </c>
      <c r="E69" s="18" t="s">
        <v>269</v>
      </c>
      <c r="F69" s="311">
        <v>221.143</v>
      </c>
      <c r="G69" s="40"/>
      <c r="H69" s="46"/>
    </row>
    <row r="70" s="2" customFormat="1">
      <c r="A70" s="40"/>
      <c r="B70" s="46"/>
      <c r="C70" s="310" t="s">
        <v>300</v>
      </c>
      <c r="D70" s="310" t="s">
        <v>301</v>
      </c>
      <c r="E70" s="18" t="s">
        <v>269</v>
      </c>
      <c r="F70" s="311">
        <v>218.398</v>
      </c>
      <c r="G70" s="40"/>
      <c r="H70" s="46"/>
    </row>
    <row r="71" s="2" customFormat="1">
      <c r="A71" s="40"/>
      <c r="B71" s="46"/>
      <c r="C71" s="310" t="s">
        <v>346</v>
      </c>
      <c r="D71" s="310" t="s">
        <v>347</v>
      </c>
      <c r="E71" s="18" t="s">
        <v>348</v>
      </c>
      <c r="F71" s="311">
        <v>104.01000000000001</v>
      </c>
      <c r="G71" s="40"/>
      <c r="H71" s="46"/>
    </row>
    <row r="72" s="2" customFormat="1" ht="16.8" customHeight="1">
      <c r="A72" s="40"/>
      <c r="B72" s="46"/>
      <c r="C72" s="310" t="s">
        <v>435</v>
      </c>
      <c r="D72" s="310" t="s">
        <v>436</v>
      </c>
      <c r="E72" s="18" t="s">
        <v>348</v>
      </c>
      <c r="F72" s="311">
        <v>149.66999999999999</v>
      </c>
      <c r="G72" s="40"/>
      <c r="H72" s="46"/>
    </row>
    <row r="73" s="2" customFormat="1" ht="16.8" customHeight="1">
      <c r="A73" s="40"/>
      <c r="B73" s="46"/>
      <c r="C73" s="306" t="s">
        <v>212</v>
      </c>
      <c r="D73" s="307" t="s">
        <v>1</v>
      </c>
      <c r="E73" s="308" t="s">
        <v>1</v>
      </c>
      <c r="F73" s="309">
        <v>15</v>
      </c>
      <c r="G73" s="40"/>
      <c r="H73" s="46"/>
    </row>
    <row r="74" s="2" customFormat="1" ht="16.8" customHeight="1">
      <c r="A74" s="40"/>
      <c r="B74" s="46"/>
      <c r="C74" s="310" t="s">
        <v>212</v>
      </c>
      <c r="D74" s="310" t="s">
        <v>655</v>
      </c>
      <c r="E74" s="18" t="s">
        <v>1</v>
      </c>
      <c r="F74" s="311">
        <v>15</v>
      </c>
      <c r="G74" s="40"/>
      <c r="H74" s="46"/>
    </row>
    <row r="75" s="2" customFormat="1" ht="16.8" customHeight="1">
      <c r="A75" s="40"/>
      <c r="B75" s="46"/>
      <c r="C75" s="312" t="s">
        <v>2478</v>
      </c>
      <c r="D75" s="40"/>
      <c r="E75" s="40"/>
      <c r="F75" s="40"/>
      <c r="G75" s="40"/>
      <c r="H75" s="46"/>
    </row>
    <row r="76" s="2" customFormat="1">
      <c r="A76" s="40"/>
      <c r="B76" s="46"/>
      <c r="C76" s="310" t="s">
        <v>652</v>
      </c>
      <c r="D76" s="310" t="s">
        <v>653</v>
      </c>
      <c r="E76" s="18" t="s">
        <v>308</v>
      </c>
      <c r="F76" s="311">
        <v>15</v>
      </c>
      <c r="G76" s="40"/>
      <c r="H76" s="46"/>
    </row>
    <row r="77" s="2" customFormat="1" ht="16.8" customHeight="1">
      <c r="A77" s="40"/>
      <c r="B77" s="46"/>
      <c r="C77" s="310" t="s">
        <v>657</v>
      </c>
      <c r="D77" s="310" t="s">
        <v>658</v>
      </c>
      <c r="E77" s="18" t="s">
        <v>308</v>
      </c>
      <c r="F77" s="311">
        <v>15</v>
      </c>
      <c r="G77" s="40"/>
      <c r="H77" s="46"/>
    </row>
    <row r="78" s="2" customFormat="1" ht="16.8" customHeight="1">
      <c r="A78" s="40"/>
      <c r="B78" s="46"/>
      <c r="C78" s="306" t="s">
        <v>133</v>
      </c>
      <c r="D78" s="307" t="s">
        <v>1</v>
      </c>
      <c r="E78" s="308" t="s">
        <v>1</v>
      </c>
      <c r="F78" s="309">
        <v>22.100000000000001</v>
      </c>
      <c r="G78" s="40"/>
      <c r="H78" s="46"/>
    </row>
    <row r="79" s="2" customFormat="1" ht="16.8" customHeight="1">
      <c r="A79" s="40"/>
      <c r="B79" s="46"/>
      <c r="C79" s="310" t="s">
        <v>130</v>
      </c>
      <c r="D79" s="310" t="s">
        <v>283</v>
      </c>
      <c r="E79" s="18" t="s">
        <v>1</v>
      </c>
      <c r="F79" s="311">
        <v>22.100000000000001</v>
      </c>
      <c r="G79" s="40"/>
      <c r="H79" s="46"/>
    </row>
    <row r="80" s="2" customFormat="1" ht="16.8" customHeight="1">
      <c r="A80" s="40"/>
      <c r="B80" s="46"/>
      <c r="C80" s="310" t="s">
        <v>133</v>
      </c>
      <c r="D80" s="310" t="s">
        <v>281</v>
      </c>
      <c r="E80" s="18" t="s">
        <v>1</v>
      </c>
      <c r="F80" s="311">
        <v>22.100000000000001</v>
      </c>
      <c r="G80" s="40"/>
      <c r="H80" s="46"/>
    </row>
    <row r="81" s="2" customFormat="1" ht="16.8" customHeight="1">
      <c r="A81" s="40"/>
      <c r="B81" s="46"/>
      <c r="C81" s="312" t="s">
        <v>2478</v>
      </c>
      <c r="D81" s="40"/>
      <c r="E81" s="40"/>
      <c r="F81" s="40"/>
      <c r="G81" s="40"/>
      <c r="H81" s="46"/>
    </row>
    <row r="82" s="2" customFormat="1" ht="16.8" customHeight="1">
      <c r="A82" s="40"/>
      <c r="B82" s="46"/>
      <c r="C82" s="310" t="s">
        <v>274</v>
      </c>
      <c r="D82" s="310" t="s">
        <v>275</v>
      </c>
      <c r="E82" s="18" t="s">
        <v>269</v>
      </c>
      <c r="F82" s="311">
        <v>221.143</v>
      </c>
      <c r="G82" s="40"/>
      <c r="H82" s="46"/>
    </row>
    <row r="83" s="2" customFormat="1" ht="16.8" customHeight="1">
      <c r="A83" s="40"/>
      <c r="B83" s="46"/>
      <c r="C83" s="310" t="s">
        <v>369</v>
      </c>
      <c r="D83" s="310" t="s">
        <v>370</v>
      </c>
      <c r="E83" s="18" t="s">
        <v>269</v>
      </c>
      <c r="F83" s="311">
        <v>892.14999999999998</v>
      </c>
      <c r="G83" s="40"/>
      <c r="H83" s="46"/>
    </row>
    <row r="84" s="2" customFormat="1">
      <c r="A84" s="40"/>
      <c r="B84" s="46"/>
      <c r="C84" s="310" t="s">
        <v>388</v>
      </c>
      <c r="D84" s="310" t="s">
        <v>389</v>
      </c>
      <c r="E84" s="18" t="s">
        <v>348</v>
      </c>
      <c r="F84" s="311">
        <v>72.484999999999999</v>
      </c>
      <c r="G84" s="40"/>
      <c r="H84" s="46"/>
    </row>
    <row r="85" s="2" customFormat="1" ht="16.8" customHeight="1">
      <c r="A85" s="40"/>
      <c r="B85" s="46"/>
      <c r="C85" s="310" t="s">
        <v>452</v>
      </c>
      <c r="D85" s="310" t="s">
        <v>453</v>
      </c>
      <c r="E85" s="18" t="s">
        <v>348</v>
      </c>
      <c r="F85" s="311">
        <v>79.989000000000004</v>
      </c>
      <c r="G85" s="40"/>
      <c r="H85" s="46"/>
    </row>
    <row r="86" s="2" customFormat="1" ht="16.8" customHeight="1">
      <c r="A86" s="40"/>
      <c r="B86" s="46"/>
      <c r="C86" s="310" t="s">
        <v>477</v>
      </c>
      <c r="D86" s="310" t="s">
        <v>478</v>
      </c>
      <c r="E86" s="18" t="s">
        <v>348</v>
      </c>
      <c r="F86" s="311">
        <v>34.079999999999998</v>
      </c>
      <c r="G86" s="40"/>
      <c r="H86" s="46"/>
    </row>
    <row r="87" s="2" customFormat="1" ht="16.8" customHeight="1">
      <c r="A87" s="40"/>
      <c r="B87" s="46"/>
      <c r="C87" s="310" t="s">
        <v>857</v>
      </c>
      <c r="D87" s="310" t="s">
        <v>858</v>
      </c>
      <c r="E87" s="18" t="s">
        <v>308</v>
      </c>
      <c r="F87" s="311">
        <v>254.90000000000001</v>
      </c>
      <c r="G87" s="40"/>
      <c r="H87" s="46"/>
    </row>
    <row r="88" s="2" customFormat="1" ht="16.8" customHeight="1">
      <c r="A88" s="40"/>
      <c r="B88" s="46"/>
      <c r="C88" s="310" t="s">
        <v>938</v>
      </c>
      <c r="D88" s="310" t="s">
        <v>939</v>
      </c>
      <c r="E88" s="18" t="s">
        <v>584</v>
      </c>
      <c r="F88" s="311">
        <v>5.0979999999999999</v>
      </c>
      <c r="G88" s="40"/>
      <c r="H88" s="46"/>
    </row>
    <row r="89" s="2" customFormat="1" ht="16.8" customHeight="1">
      <c r="A89" s="40"/>
      <c r="B89" s="46"/>
      <c r="C89" s="306" t="s">
        <v>130</v>
      </c>
      <c r="D89" s="307" t="s">
        <v>1</v>
      </c>
      <c r="E89" s="308" t="s">
        <v>1</v>
      </c>
      <c r="F89" s="309">
        <v>22.100000000000001</v>
      </c>
      <c r="G89" s="40"/>
      <c r="H89" s="46"/>
    </row>
    <row r="90" s="2" customFormat="1" ht="16.8" customHeight="1">
      <c r="A90" s="40"/>
      <c r="B90" s="46"/>
      <c r="C90" s="310" t="s">
        <v>130</v>
      </c>
      <c r="D90" s="310" t="s">
        <v>283</v>
      </c>
      <c r="E90" s="18" t="s">
        <v>1</v>
      </c>
      <c r="F90" s="311">
        <v>22.100000000000001</v>
      </c>
      <c r="G90" s="40"/>
      <c r="H90" s="46"/>
    </row>
    <row r="91" s="2" customFormat="1" ht="16.8" customHeight="1">
      <c r="A91" s="40"/>
      <c r="B91" s="46"/>
      <c r="C91" s="312" t="s">
        <v>2478</v>
      </c>
      <c r="D91" s="40"/>
      <c r="E91" s="40"/>
      <c r="F91" s="40"/>
      <c r="G91" s="40"/>
      <c r="H91" s="46"/>
    </row>
    <row r="92" s="2" customFormat="1" ht="16.8" customHeight="1">
      <c r="A92" s="40"/>
      <c r="B92" s="46"/>
      <c r="C92" s="310" t="s">
        <v>274</v>
      </c>
      <c r="D92" s="310" t="s">
        <v>275</v>
      </c>
      <c r="E92" s="18" t="s">
        <v>269</v>
      </c>
      <c r="F92" s="311">
        <v>221.143</v>
      </c>
      <c r="G92" s="40"/>
      <c r="H92" s="46"/>
    </row>
    <row r="93" s="2" customFormat="1">
      <c r="A93" s="40"/>
      <c r="B93" s="46"/>
      <c r="C93" s="310" t="s">
        <v>300</v>
      </c>
      <c r="D93" s="310" t="s">
        <v>301</v>
      </c>
      <c r="E93" s="18" t="s">
        <v>269</v>
      </c>
      <c r="F93" s="311">
        <v>218.398</v>
      </c>
      <c r="G93" s="40"/>
      <c r="H93" s="46"/>
    </row>
    <row r="94" s="2" customFormat="1">
      <c r="A94" s="40"/>
      <c r="B94" s="46"/>
      <c r="C94" s="310" t="s">
        <v>346</v>
      </c>
      <c r="D94" s="310" t="s">
        <v>347</v>
      </c>
      <c r="E94" s="18" t="s">
        <v>348</v>
      </c>
      <c r="F94" s="311">
        <v>104.01000000000001</v>
      </c>
      <c r="G94" s="40"/>
      <c r="H94" s="46"/>
    </row>
    <row r="95" s="2" customFormat="1" ht="16.8" customHeight="1">
      <c r="A95" s="40"/>
      <c r="B95" s="46"/>
      <c r="C95" s="310" t="s">
        <v>435</v>
      </c>
      <c r="D95" s="310" t="s">
        <v>436</v>
      </c>
      <c r="E95" s="18" t="s">
        <v>348</v>
      </c>
      <c r="F95" s="311">
        <v>149.66999999999999</v>
      </c>
      <c r="G95" s="40"/>
      <c r="H95" s="46"/>
    </row>
    <row r="96" s="2" customFormat="1" ht="16.8" customHeight="1">
      <c r="A96" s="40"/>
      <c r="B96" s="46"/>
      <c r="C96" s="306" t="s">
        <v>213</v>
      </c>
      <c r="D96" s="307" t="s">
        <v>1</v>
      </c>
      <c r="E96" s="308" t="s">
        <v>1</v>
      </c>
      <c r="F96" s="309">
        <v>78.400000000000006</v>
      </c>
      <c r="G96" s="40"/>
      <c r="H96" s="46"/>
    </row>
    <row r="97" s="2" customFormat="1" ht="16.8" customHeight="1">
      <c r="A97" s="40"/>
      <c r="B97" s="46"/>
      <c r="C97" s="310" t="s">
        <v>213</v>
      </c>
      <c r="D97" s="310" t="s">
        <v>214</v>
      </c>
      <c r="E97" s="18" t="s">
        <v>1</v>
      </c>
      <c r="F97" s="311">
        <v>78.400000000000006</v>
      </c>
      <c r="G97" s="40"/>
      <c r="H97" s="46"/>
    </row>
    <row r="98" s="2" customFormat="1" ht="16.8" customHeight="1">
      <c r="A98" s="40"/>
      <c r="B98" s="46"/>
      <c r="C98" s="312" t="s">
        <v>2478</v>
      </c>
      <c r="D98" s="40"/>
      <c r="E98" s="40"/>
      <c r="F98" s="40"/>
      <c r="G98" s="40"/>
      <c r="H98" s="46"/>
    </row>
    <row r="99" s="2" customFormat="1">
      <c r="A99" s="40"/>
      <c r="B99" s="46"/>
      <c r="C99" s="310" t="s">
        <v>661</v>
      </c>
      <c r="D99" s="310" t="s">
        <v>662</v>
      </c>
      <c r="E99" s="18" t="s">
        <v>308</v>
      </c>
      <c r="F99" s="311">
        <v>78.400000000000006</v>
      </c>
      <c r="G99" s="40"/>
      <c r="H99" s="46"/>
    </row>
    <row r="100" s="2" customFormat="1" ht="16.8" customHeight="1">
      <c r="A100" s="40"/>
      <c r="B100" s="46"/>
      <c r="C100" s="310" t="s">
        <v>665</v>
      </c>
      <c r="D100" s="310" t="s">
        <v>666</v>
      </c>
      <c r="E100" s="18" t="s">
        <v>308</v>
      </c>
      <c r="F100" s="311">
        <v>78.400000000000006</v>
      </c>
      <c r="G100" s="40"/>
      <c r="H100" s="46"/>
    </row>
    <row r="101" s="2" customFormat="1" ht="16.8" customHeight="1">
      <c r="A101" s="40"/>
      <c r="B101" s="46"/>
      <c r="C101" s="306" t="s">
        <v>215</v>
      </c>
      <c r="D101" s="307" t="s">
        <v>1</v>
      </c>
      <c r="E101" s="308" t="s">
        <v>1</v>
      </c>
      <c r="F101" s="309">
        <v>1.1000000000000001</v>
      </c>
      <c r="G101" s="40"/>
      <c r="H101" s="46"/>
    </row>
    <row r="102" s="2" customFormat="1" ht="16.8" customHeight="1">
      <c r="A102" s="40"/>
      <c r="B102" s="46"/>
      <c r="C102" s="310" t="s">
        <v>215</v>
      </c>
      <c r="D102" s="310" t="s">
        <v>216</v>
      </c>
      <c r="E102" s="18" t="s">
        <v>1</v>
      </c>
      <c r="F102" s="311">
        <v>1.1000000000000001</v>
      </c>
      <c r="G102" s="40"/>
      <c r="H102" s="46"/>
    </row>
    <row r="103" s="2" customFormat="1" ht="16.8" customHeight="1">
      <c r="A103" s="40"/>
      <c r="B103" s="46"/>
      <c r="C103" s="312" t="s">
        <v>2478</v>
      </c>
      <c r="D103" s="40"/>
      <c r="E103" s="40"/>
      <c r="F103" s="40"/>
      <c r="G103" s="40"/>
      <c r="H103" s="46"/>
    </row>
    <row r="104" s="2" customFormat="1">
      <c r="A104" s="40"/>
      <c r="B104" s="46"/>
      <c r="C104" s="310" t="s">
        <v>669</v>
      </c>
      <c r="D104" s="310" t="s">
        <v>670</v>
      </c>
      <c r="E104" s="18" t="s">
        <v>308</v>
      </c>
      <c r="F104" s="311">
        <v>1.1000000000000001</v>
      </c>
      <c r="G104" s="40"/>
      <c r="H104" s="46"/>
    </row>
    <row r="105" s="2" customFormat="1" ht="16.8" customHeight="1">
      <c r="A105" s="40"/>
      <c r="B105" s="46"/>
      <c r="C105" s="310" t="s">
        <v>673</v>
      </c>
      <c r="D105" s="310" t="s">
        <v>674</v>
      </c>
      <c r="E105" s="18" t="s">
        <v>308</v>
      </c>
      <c r="F105" s="311">
        <v>1.1000000000000001</v>
      </c>
      <c r="G105" s="40"/>
      <c r="H105" s="46"/>
    </row>
    <row r="106" s="2" customFormat="1" ht="16.8" customHeight="1">
      <c r="A106" s="40"/>
      <c r="B106" s="46"/>
      <c r="C106" s="306" t="s">
        <v>200</v>
      </c>
      <c r="D106" s="307" t="s">
        <v>1</v>
      </c>
      <c r="E106" s="308" t="s">
        <v>1</v>
      </c>
      <c r="F106" s="309">
        <v>3.7450000000000001</v>
      </c>
      <c r="G106" s="40"/>
      <c r="H106" s="46"/>
    </row>
    <row r="107" s="2" customFormat="1" ht="16.8" customHeight="1">
      <c r="A107" s="40"/>
      <c r="B107" s="46"/>
      <c r="C107" s="310" t="s">
        <v>200</v>
      </c>
      <c r="D107" s="310" t="s">
        <v>273</v>
      </c>
      <c r="E107" s="18" t="s">
        <v>1</v>
      </c>
      <c r="F107" s="311">
        <v>3.7450000000000001</v>
      </c>
      <c r="G107" s="40"/>
      <c r="H107" s="46"/>
    </row>
    <row r="108" s="2" customFormat="1" ht="16.8" customHeight="1">
      <c r="A108" s="40"/>
      <c r="B108" s="46"/>
      <c r="C108" s="312" t="s">
        <v>2478</v>
      </c>
      <c r="D108" s="40"/>
      <c r="E108" s="40"/>
      <c r="F108" s="40"/>
      <c r="G108" s="40"/>
      <c r="H108" s="46"/>
    </row>
    <row r="109" s="2" customFormat="1" ht="16.8" customHeight="1">
      <c r="A109" s="40"/>
      <c r="B109" s="46"/>
      <c r="C109" s="310" t="s">
        <v>267</v>
      </c>
      <c r="D109" s="310" t="s">
        <v>268</v>
      </c>
      <c r="E109" s="18" t="s">
        <v>269</v>
      </c>
      <c r="F109" s="311">
        <v>3.7450000000000001</v>
      </c>
      <c r="G109" s="40"/>
      <c r="H109" s="46"/>
    </row>
    <row r="110" s="2" customFormat="1" ht="16.8" customHeight="1">
      <c r="A110" s="40"/>
      <c r="B110" s="46"/>
      <c r="C110" s="310" t="s">
        <v>543</v>
      </c>
      <c r="D110" s="310" t="s">
        <v>544</v>
      </c>
      <c r="E110" s="18" t="s">
        <v>269</v>
      </c>
      <c r="F110" s="311">
        <v>3.7450000000000001</v>
      </c>
      <c r="G110" s="40"/>
      <c r="H110" s="46"/>
    </row>
    <row r="111" s="2" customFormat="1" ht="16.8" customHeight="1">
      <c r="A111" s="40"/>
      <c r="B111" s="46"/>
      <c r="C111" s="310" t="s">
        <v>912</v>
      </c>
      <c r="D111" s="310" t="s">
        <v>913</v>
      </c>
      <c r="E111" s="18" t="s">
        <v>269</v>
      </c>
      <c r="F111" s="311">
        <v>3.7450000000000001</v>
      </c>
      <c r="G111" s="40"/>
      <c r="H111" s="46"/>
    </row>
    <row r="112" s="2" customFormat="1" ht="16.8" customHeight="1">
      <c r="A112" s="40"/>
      <c r="B112" s="46"/>
      <c r="C112" s="306" t="s">
        <v>145</v>
      </c>
      <c r="D112" s="307" t="s">
        <v>1</v>
      </c>
      <c r="E112" s="308" t="s">
        <v>1</v>
      </c>
      <c r="F112" s="309">
        <v>366.63</v>
      </c>
      <c r="G112" s="40"/>
      <c r="H112" s="46"/>
    </row>
    <row r="113" s="2" customFormat="1" ht="16.8" customHeight="1">
      <c r="A113" s="40"/>
      <c r="B113" s="46"/>
      <c r="C113" s="310" t="s">
        <v>135</v>
      </c>
      <c r="D113" s="310" t="s">
        <v>284</v>
      </c>
      <c r="E113" s="18" t="s">
        <v>1</v>
      </c>
      <c r="F113" s="311">
        <v>58.060000000000002</v>
      </c>
      <c r="G113" s="40"/>
      <c r="H113" s="46"/>
    </row>
    <row r="114" s="2" customFormat="1" ht="16.8" customHeight="1">
      <c r="A114" s="40"/>
      <c r="B114" s="46"/>
      <c r="C114" s="310" t="s">
        <v>137</v>
      </c>
      <c r="D114" s="310" t="s">
        <v>285</v>
      </c>
      <c r="E114" s="18" t="s">
        <v>1</v>
      </c>
      <c r="F114" s="311">
        <v>295.74000000000001</v>
      </c>
      <c r="G114" s="40"/>
      <c r="H114" s="46"/>
    </row>
    <row r="115" s="2" customFormat="1" ht="16.8" customHeight="1">
      <c r="A115" s="40"/>
      <c r="B115" s="46"/>
      <c r="C115" s="310" t="s">
        <v>140</v>
      </c>
      <c r="D115" s="310" t="s">
        <v>286</v>
      </c>
      <c r="E115" s="18" t="s">
        <v>1</v>
      </c>
      <c r="F115" s="311">
        <v>9.0800000000000001</v>
      </c>
      <c r="G115" s="40"/>
      <c r="H115" s="46"/>
    </row>
    <row r="116" s="2" customFormat="1" ht="16.8" customHeight="1">
      <c r="A116" s="40"/>
      <c r="B116" s="46"/>
      <c r="C116" s="310" t="s">
        <v>142</v>
      </c>
      <c r="D116" s="310" t="s">
        <v>287</v>
      </c>
      <c r="E116" s="18" t="s">
        <v>1</v>
      </c>
      <c r="F116" s="311">
        <v>3.75</v>
      </c>
      <c r="G116" s="40"/>
      <c r="H116" s="46"/>
    </row>
    <row r="117" s="2" customFormat="1" ht="16.8" customHeight="1">
      <c r="A117" s="40"/>
      <c r="B117" s="46"/>
      <c r="C117" s="310" t="s">
        <v>145</v>
      </c>
      <c r="D117" s="310" t="s">
        <v>281</v>
      </c>
      <c r="E117" s="18" t="s">
        <v>1</v>
      </c>
      <c r="F117" s="311">
        <v>366.63</v>
      </c>
      <c r="G117" s="40"/>
      <c r="H117" s="46"/>
    </row>
    <row r="118" s="2" customFormat="1" ht="16.8" customHeight="1">
      <c r="A118" s="40"/>
      <c r="B118" s="46"/>
      <c r="C118" s="312" t="s">
        <v>2478</v>
      </c>
      <c r="D118" s="40"/>
      <c r="E118" s="40"/>
      <c r="F118" s="40"/>
      <c r="G118" s="40"/>
      <c r="H118" s="46"/>
    </row>
    <row r="119" s="2" customFormat="1" ht="16.8" customHeight="1">
      <c r="A119" s="40"/>
      <c r="B119" s="46"/>
      <c r="C119" s="310" t="s">
        <v>274</v>
      </c>
      <c r="D119" s="310" t="s">
        <v>275</v>
      </c>
      <c r="E119" s="18" t="s">
        <v>269</v>
      </c>
      <c r="F119" s="311">
        <v>221.143</v>
      </c>
      <c r="G119" s="40"/>
      <c r="H119" s="46"/>
    </row>
    <row r="120" s="2" customFormat="1" ht="16.8" customHeight="1">
      <c r="A120" s="40"/>
      <c r="B120" s="46"/>
      <c r="C120" s="306" t="s">
        <v>142</v>
      </c>
      <c r="D120" s="307" t="s">
        <v>1</v>
      </c>
      <c r="E120" s="308" t="s">
        <v>1</v>
      </c>
      <c r="F120" s="309">
        <v>3.75</v>
      </c>
      <c r="G120" s="40"/>
      <c r="H120" s="46"/>
    </row>
    <row r="121" s="2" customFormat="1" ht="16.8" customHeight="1">
      <c r="A121" s="40"/>
      <c r="B121" s="46"/>
      <c r="C121" s="310" t="s">
        <v>142</v>
      </c>
      <c r="D121" s="310" t="s">
        <v>287</v>
      </c>
      <c r="E121" s="18" t="s">
        <v>1</v>
      </c>
      <c r="F121" s="311">
        <v>3.75</v>
      </c>
      <c r="G121" s="40"/>
      <c r="H121" s="46"/>
    </row>
    <row r="122" s="2" customFormat="1" ht="16.8" customHeight="1">
      <c r="A122" s="40"/>
      <c r="B122" s="46"/>
      <c r="C122" s="312" t="s">
        <v>2478</v>
      </c>
      <c r="D122" s="40"/>
      <c r="E122" s="40"/>
      <c r="F122" s="40"/>
      <c r="G122" s="40"/>
      <c r="H122" s="46"/>
    </row>
    <row r="123" s="2" customFormat="1" ht="16.8" customHeight="1">
      <c r="A123" s="40"/>
      <c r="B123" s="46"/>
      <c r="C123" s="310" t="s">
        <v>274</v>
      </c>
      <c r="D123" s="310" t="s">
        <v>275</v>
      </c>
      <c r="E123" s="18" t="s">
        <v>269</v>
      </c>
      <c r="F123" s="311">
        <v>221.143</v>
      </c>
      <c r="G123" s="40"/>
      <c r="H123" s="46"/>
    </row>
    <row r="124" s="2" customFormat="1">
      <c r="A124" s="40"/>
      <c r="B124" s="46"/>
      <c r="C124" s="310" t="s">
        <v>346</v>
      </c>
      <c r="D124" s="310" t="s">
        <v>347</v>
      </c>
      <c r="E124" s="18" t="s">
        <v>348</v>
      </c>
      <c r="F124" s="311">
        <v>104.01000000000001</v>
      </c>
      <c r="G124" s="40"/>
      <c r="H124" s="46"/>
    </row>
    <row r="125" s="2" customFormat="1" ht="16.8" customHeight="1">
      <c r="A125" s="40"/>
      <c r="B125" s="46"/>
      <c r="C125" s="306" t="s">
        <v>140</v>
      </c>
      <c r="D125" s="307" t="s">
        <v>1</v>
      </c>
      <c r="E125" s="308" t="s">
        <v>1</v>
      </c>
      <c r="F125" s="309">
        <v>9.0800000000000001</v>
      </c>
      <c r="G125" s="40"/>
      <c r="H125" s="46"/>
    </row>
    <row r="126" s="2" customFormat="1" ht="16.8" customHeight="1">
      <c r="A126" s="40"/>
      <c r="B126" s="46"/>
      <c r="C126" s="310" t="s">
        <v>140</v>
      </c>
      <c r="D126" s="310" t="s">
        <v>286</v>
      </c>
      <c r="E126" s="18" t="s">
        <v>1</v>
      </c>
      <c r="F126" s="311">
        <v>9.0800000000000001</v>
      </c>
      <c r="G126" s="40"/>
      <c r="H126" s="46"/>
    </row>
    <row r="127" s="2" customFormat="1" ht="16.8" customHeight="1">
      <c r="A127" s="40"/>
      <c r="B127" s="46"/>
      <c r="C127" s="312" t="s">
        <v>2478</v>
      </c>
      <c r="D127" s="40"/>
      <c r="E127" s="40"/>
      <c r="F127" s="40"/>
      <c r="G127" s="40"/>
      <c r="H127" s="46"/>
    </row>
    <row r="128" s="2" customFormat="1" ht="16.8" customHeight="1">
      <c r="A128" s="40"/>
      <c r="B128" s="46"/>
      <c r="C128" s="310" t="s">
        <v>274</v>
      </c>
      <c r="D128" s="310" t="s">
        <v>275</v>
      </c>
      <c r="E128" s="18" t="s">
        <v>269</v>
      </c>
      <c r="F128" s="311">
        <v>221.143</v>
      </c>
      <c r="G128" s="40"/>
      <c r="H128" s="46"/>
    </row>
    <row r="129" s="2" customFormat="1">
      <c r="A129" s="40"/>
      <c r="B129" s="46"/>
      <c r="C129" s="310" t="s">
        <v>346</v>
      </c>
      <c r="D129" s="310" t="s">
        <v>347</v>
      </c>
      <c r="E129" s="18" t="s">
        <v>348</v>
      </c>
      <c r="F129" s="311">
        <v>104.01000000000001</v>
      </c>
      <c r="G129" s="40"/>
      <c r="H129" s="46"/>
    </row>
    <row r="130" s="2" customFormat="1" ht="16.8" customHeight="1">
      <c r="A130" s="40"/>
      <c r="B130" s="46"/>
      <c r="C130" s="306" t="s">
        <v>135</v>
      </c>
      <c r="D130" s="307" t="s">
        <v>1</v>
      </c>
      <c r="E130" s="308" t="s">
        <v>1</v>
      </c>
      <c r="F130" s="309">
        <v>58.060000000000002</v>
      </c>
      <c r="G130" s="40"/>
      <c r="H130" s="46"/>
    </row>
    <row r="131" s="2" customFormat="1" ht="16.8" customHeight="1">
      <c r="A131" s="40"/>
      <c r="B131" s="46"/>
      <c r="C131" s="310" t="s">
        <v>135</v>
      </c>
      <c r="D131" s="310" t="s">
        <v>284</v>
      </c>
      <c r="E131" s="18" t="s">
        <v>1</v>
      </c>
      <c r="F131" s="311">
        <v>58.060000000000002</v>
      </c>
      <c r="G131" s="40"/>
      <c r="H131" s="46"/>
    </row>
    <row r="132" s="2" customFormat="1" ht="16.8" customHeight="1">
      <c r="A132" s="40"/>
      <c r="B132" s="46"/>
      <c r="C132" s="312" t="s">
        <v>2478</v>
      </c>
      <c r="D132" s="40"/>
      <c r="E132" s="40"/>
      <c r="F132" s="40"/>
      <c r="G132" s="40"/>
      <c r="H132" s="46"/>
    </row>
    <row r="133" s="2" customFormat="1" ht="16.8" customHeight="1">
      <c r="A133" s="40"/>
      <c r="B133" s="46"/>
      <c r="C133" s="310" t="s">
        <v>274</v>
      </c>
      <c r="D133" s="310" t="s">
        <v>275</v>
      </c>
      <c r="E133" s="18" t="s">
        <v>269</v>
      </c>
      <c r="F133" s="311">
        <v>221.143</v>
      </c>
      <c r="G133" s="40"/>
      <c r="H133" s="46"/>
    </row>
    <row r="134" s="2" customFormat="1">
      <c r="A134" s="40"/>
      <c r="B134" s="46"/>
      <c r="C134" s="310" t="s">
        <v>346</v>
      </c>
      <c r="D134" s="310" t="s">
        <v>347</v>
      </c>
      <c r="E134" s="18" t="s">
        <v>348</v>
      </c>
      <c r="F134" s="311">
        <v>104.01000000000001</v>
      </c>
      <c r="G134" s="40"/>
      <c r="H134" s="46"/>
    </row>
    <row r="135" s="2" customFormat="1" ht="16.8" customHeight="1">
      <c r="A135" s="40"/>
      <c r="B135" s="46"/>
      <c r="C135" s="306" t="s">
        <v>137</v>
      </c>
      <c r="D135" s="307" t="s">
        <v>1</v>
      </c>
      <c r="E135" s="308" t="s">
        <v>1</v>
      </c>
      <c r="F135" s="309">
        <v>295.74000000000001</v>
      </c>
      <c r="G135" s="40"/>
      <c r="H135" s="46"/>
    </row>
    <row r="136" s="2" customFormat="1" ht="16.8" customHeight="1">
      <c r="A136" s="40"/>
      <c r="B136" s="46"/>
      <c r="C136" s="310" t="s">
        <v>137</v>
      </c>
      <c r="D136" s="310" t="s">
        <v>285</v>
      </c>
      <c r="E136" s="18" t="s">
        <v>1</v>
      </c>
      <c r="F136" s="311">
        <v>295.74000000000001</v>
      </c>
      <c r="G136" s="40"/>
      <c r="H136" s="46"/>
    </row>
    <row r="137" s="2" customFormat="1" ht="16.8" customHeight="1">
      <c r="A137" s="40"/>
      <c r="B137" s="46"/>
      <c r="C137" s="312" t="s">
        <v>2478</v>
      </c>
      <c r="D137" s="40"/>
      <c r="E137" s="40"/>
      <c r="F137" s="40"/>
      <c r="G137" s="40"/>
      <c r="H137" s="46"/>
    </row>
    <row r="138" s="2" customFormat="1" ht="16.8" customHeight="1">
      <c r="A138" s="40"/>
      <c r="B138" s="46"/>
      <c r="C138" s="310" t="s">
        <v>274</v>
      </c>
      <c r="D138" s="310" t="s">
        <v>275</v>
      </c>
      <c r="E138" s="18" t="s">
        <v>269</v>
      </c>
      <c r="F138" s="311">
        <v>221.143</v>
      </c>
      <c r="G138" s="40"/>
      <c r="H138" s="46"/>
    </row>
    <row r="139" s="2" customFormat="1">
      <c r="A139" s="40"/>
      <c r="B139" s="46"/>
      <c r="C139" s="310" t="s">
        <v>346</v>
      </c>
      <c r="D139" s="310" t="s">
        <v>347</v>
      </c>
      <c r="E139" s="18" t="s">
        <v>348</v>
      </c>
      <c r="F139" s="311">
        <v>104.01000000000001</v>
      </c>
      <c r="G139" s="40"/>
      <c r="H139" s="46"/>
    </row>
    <row r="140" s="2" customFormat="1" ht="16.8" customHeight="1">
      <c r="A140" s="40"/>
      <c r="B140" s="46"/>
      <c r="C140" s="306" t="s">
        <v>289</v>
      </c>
      <c r="D140" s="307" t="s">
        <v>1</v>
      </c>
      <c r="E140" s="308" t="s">
        <v>1</v>
      </c>
      <c r="F140" s="309">
        <v>30.940000000000001</v>
      </c>
      <c r="G140" s="40"/>
      <c r="H140" s="46"/>
    </row>
    <row r="141" s="2" customFormat="1" ht="16.8" customHeight="1">
      <c r="A141" s="40"/>
      <c r="B141" s="46"/>
      <c r="C141" s="310" t="s">
        <v>149</v>
      </c>
      <c r="D141" s="310" t="s">
        <v>288</v>
      </c>
      <c r="E141" s="18" t="s">
        <v>1</v>
      </c>
      <c r="F141" s="311">
        <v>30.940000000000001</v>
      </c>
      <c r="G141" s="40"/>
      <c r="H141" s="46"/>
    </row>
    <row r="142" s="2" customFormat="1" ht="16.8" customHeight="1">
      <c r="A142" s="40"/>
      <c r="B142" s="46"/>
      <c r="C142" s="310" t="s">
        <v>289</v>
      </c>
      <c r="D142" s="310" t="s">
        <v>281</v>
      </c>
      <c r="E142" s="18" t="s">
        <v>1</v>
      </c>
      <c r="F142" s="311">
        <v>30.940000000000001</v>
      </c>
      <c r="G142" s="40"/>
      <c r="H142" s="46"/>
    </row>
    <row r="143" s="2" customFormat="1" ht="16.8" customHeight="1">
      <c r="A143" s="40"/>
      <c r="B143" s="46"/>
      <c r="C143" s="306" t="s">
        <v>149</v>
      </c>
      <c r="D143" s="307" t="s">
        <v>1</v>
      </c>
      <c r="E143" s="308" t="s">
        <v>1</v>
      </c>
      <c r="F143" s="309">
        <v>30.940000000000001</v>
      </c>
      <c r="G143" s="40"/>
      <c r="H143" s="46"/>
    </row>
    <row r="144" s="2" customFormat="1" ht="16.8" customHeight="1">
      <c r="A144" s="40"/>
      <c r="B144" s="46"/>
      <c r="C144" s="310" t="s">
        <v>149</v>
      </c>
      <c r="D144" s="310" t="s">
        <v>288</v>
      </c>
      <c r="E144" s="18" t="s">
        <v>1</v>
      </c>
      <c r="F144" s="311">
        <v>30.940000000000001</v>
      </c>
      <c r="G144" s="40"/>
      <c r="H144" s="46"/>
    </row>
    <row r="145" s="2" customFormat="1" ht="16.8" customHeight="1">
      <c r="A145" s="40"/>
      <c r="B145" s="46"/>
      <c r="C145" s="312" t="s">
        <v>2478</v>
      </c>
      <c r="D145" s="40"/>
      <c r="E145" s="40"/>
      <c r="F145" s="40"/>
      <c r="G145" s="40"/>
      <c r="H145" s="46"/>
    </row>
    <row r="146" s="2" customFormat="1" ht="16.8" customHeight="1">
      <c r="A146" s="40"/>
      <c r="B146" s="46"/>
      <c r="C146" s="310" t="s">
        <v>274</v>
      </c>
      <c r="D146" s="310" t="s">
        <v>275</v>
      </c>
      <c r="E146" s="18" t="s">
        <v>269</v>
      </c>
      <c r="F146" s="311">
        <v>221.143</v>
      </c>
      <c r="G146" s="40"/>
      <c r="H146" s="46"/>
    </row>
    <row r="147" s="2" customFormat="1">
      <c r="A147" s="40"/>
      <c r="B147" s="46"/>
      <c r="C147" s="310" t="s">
        <v>346</v>
      </c>
      <c r="D147" s="310" t="s">
        <v>347</v>
      </c>
      <c r="E147" s="18" t="s">
        <v>348</v>
      </c>
      <c r="F147" s="311">
        <v>104.01000000000001</v>
      </c>
      <c r="G147" s="40"/>
      <c r="H147" s="46"/>
    </row>
    <row r="148" s="2" customFormat="1" ht="16.8" customHeight="1">
      <c r="A148" s="40"/>
      <c r="B148" s="46"/>
      <c r="C148" s="306" t="s">
        <v>480</v>
      </c>
      <c r="D148" s="307" t="s">
        <v>1</v>
      </c>
      <c r="E148" s="308" t="s">
        <v>1</v>
      </c>
      <c r="F148" s="309">
        <v>34.079999999999998</v>
      </c>
      <c r="G148" s="40"/>
      <c r="H148" s="46"/>
    </row>
    <row r="149" s="2" customFormat="1" ht="16.8" customHeight="1">
      <c r="A149" s="40"/>
      <c r="B149" s="46"/>
      <c r="C149" s="310" t="s">
        <v>480</v>
      </c>
      <c r="D149" s="310" t="s">
        <v>481</v>
      </c>
      <c r="E149" s="18" t="s">
        <v>1</v>
      </c>
      <c r="F149" s="311">
        <v>34.079999999999998</v>
      </c>
      <c r="G149" s="40"/>
      <c r="H149" s="46"/>
    </row>
    <row r="150" s="2" customFormat="1" ht="16.8" customHeight="1">
      <c r="A150" s="40"/>
      <c r="B150" s="46"/>
      <c r="C150" s="306" t="s">
        <v>219</v>
      </c>
      <c r="D150" s="307" t="s">
        <v>1</v>
      </c>
      <c r="E150" s="308" t="s">
        <v>1</v>
      </c>
      <c r="F150" s="309">
        <v>29.161999999999999</v>
      </c>
      <c r="G150" s="40"/>
      <c r="H150" s="46"/>
    </row>
    <row r="151" s="2" customFormat="1" ht="16.8" customHeight="1">
      <c r="A151" s="40"/>
      <c r="B151" s="46"/>
      <c r="C151" s="310" t="s">
        <v>219</v>
      </c>
      <c r="D151" s="310" t="s">
        <v>413</v>
      </c>
      <c r="E151" s="18" t="s">
        <v>1</v>
      </c>
      <c r="F151" s="311">
        <v>29.161999999999999</v>
      </c>
      <c r="G151" s="40"/>
      <c r="H151" s="46"/>
    </row>
    <row r="152" s="2" customFormat="1" ht="16.8" customHeight="1">
      <c r="A152" s="40"/>
      <c r="B152" s="46"/>
      <c r="C152" s="312" t="s">
        <v>2478</v>
      </c>
      <c r="D152" s="40"/>
      <c r="E152" s="40"/>
      <c r="F152" s="40"/>
      <c r="G152" s="40"/>
      <c r="H152" s="46"/>
    </row>
    <row r="153" s="2" customFormat="1" ht="16.8" customHeight="1">
      <c r="A153" s="40"/>
      <c r="B153" s="46"/>
      <c r="C153" s="310" t="s">
        <v>410</v>
      </c>
      <c r="D153" s="310" t="s">
        <v>411</v>
      </c>
      <c r="E153" s="18" t="s">
        <v>348</v>
      </c>
      <c r="F153" s="311">
        <v>29.161999999999999</v>
      </c>
      <c r="G153" s="40"/>
      <c r="H153" s="46"/>
    </row>
    <row r="154" s="2" customFormat="1">
      <c r="A154" s="40"/>
      <c r="B154" s="46"/>
      <c r="C154" s="310" t="s">
        <v>378</v>
      </c>
      <c r="D154" s="310" t="s">
        <v>379</v>
      </c>
      <c r="E154" s="18" t="s">
        <v>348</v>
      </c>
      <c r="F154" s="311">
        <v>58.323999999999998</v>
      </c>
      <c r="G154" s="40"/>
      <c r="H154" s="46"/>
    </row>
    <row r="155" s="2" customFormat="1" ht="16.8" customHeight="1">
      <c r="A155" s="40"/>
      <c r="B155" s="46"/>
      <c r="C155" s="310" t="s">
        <v>419</v>
      </c>
      <c r="D155" s="310" t="s">
        <v>420</v>
      </c>
      <c r="E155" s="18" t="s">
        <v>348</v>
      </c>
      <c r="F155" s="311">
        <v>58.323999999999998</v>
      </c>
      <c r="G155" s="40"/>
      <c r="H155" s="46"/>
    </row>
    <row r="156" s="2" customFormat="1" ht="16.8" customHeight="1">
      <c r="A156" s="40"/>
      <c r="B156" s="46"/>
      <c r="C156" s="306" t="s">
        <v>221</v>
      </c>
      <c r="D156" s="307" t="s">
        <v>1</v>
      </c>
      <c r="E156" s="308" t="s">
        <v>1</v>
      </c>
      <c r="F156" s="309">
        <v>29.161999999999999</v>
      </c>
      <c r="G156" s="40"/>
      <c r="H156" s="46"/>
    </row>
    <row r="157" s="2" customFormat="1" ht="16.8" customHeight="1">
      <c r="A157" s="40"/>
      <c r="B157" s="46"/>
      <c r="C157" s="310" t="s">
        <v>221</v>
      </c>
      <c r="D157" s="310" t="s">
        <v>413</v>
      </c>
      <c r="E157" s="18" t="s">
        <v>1</v>
      </c>
      <c r="F157" s="311">
        <v>29.161999999999999</v>
      </c>
      <c r="G157" s="40"/>
      <c r="H157" s="46"/>
    </row>
    <row r="158" s="2" customFormat="1" ht="16.8" customHeight="1">
      <c r="A158" s="40"/>
      <c r="B158" s="46"/>
      <c r="C158" s="312" t="s">
        <v>2478</v>
      </c>
      <c r="D158" s="40"/>
      <c r="E158" s="40"/>
      <c r="F158" s="40"/>
      <c r="G158" s="40"/>
      <c r="H158" s="46"/>
    </row>
    <row r="159" s="2" customFormat="1" ht="16.8" customHeight="1">
      <c r="A159" s="40"/>
      <c r="B159" s="46"/>
      <c r="C159" s="310" t="s">
        <v>415</v>
      </c>
      <c r="D159" s="310" t="s">
        <v>416</v>
      </c>
      <c r="E159" s="18" t="s">
        <v>348</v>
      </c>
      <c r="F159" s="311">
        <v>29.161999999999999</v>
      </c>
      <c r="G159" s="40"/>
      <c r="H159" s="46"/>
    </row>
    <row r="160" s="2" customFormat="1">
      <c r="A160" s="40"/>
      <c r="B160" s="46"/>
      <c r="C160" s="310" t="s">
        <v>383</v>
      </c>
      <c r="D160" s="310" t="s">
        <v>384</v>
      </c>
      <c r="E160" s="18" t="s">
        <v>348</v>
      </c>
      <c r="F160" s="311">
        <v>58.323999999999998</v>
      </c>
      <c r="G160" s="40"/>
      <c r="H160" s="46"/>
    </row>
    <row r="161" s="2" customFormat="1" ht="16.8" customHeight="1">
      <c r="A161" s="40"/>
      <c r="B161" s="46"/>
      <c r="C161" s="310" t="s">
        <v>419</v>
      </c>
      <c r="D161" s="310" t="s">
        <v>420</v>
      </c>
      <c r="E161" s="18" t="s">
        <v>348</v>
      </c>
      <c r="F161" s="311">
        <v>58.323999999999998</v>
      </c>
      <c r="G161" s="40"/>
      <c r="H161" s="46"/>
    </row>
    <row r="162" s="2" customFormat="1" ht="16.8" customHeight="1">
      <c r="A162" s="40"/>
      <c r="B162" s="46"/>
      <c r="C162" s="306" t="s">
        <v>167</v>
      </c>
      <c r="D162" s="307" t="s">
        <v>1</v>
      </c>
      <c r="E162" s="308" t="s">
        <v>1</v>
      </c>
      <c r="F162" s="309">
        <v>1.8999999999999999</v>
      </c>
      <c r="G162" s="40"/>
      <c r="H162" s="46"/>
    </row>
    <row r="163" s="2" customFormat="1" ht="16.8" customHeight="1">
      <c r="A163" s="40"/>
      <c r="B163" s="46"/>
      <c r="C163" s="310" t="s">
        <v>167</v>
      </c>
      <c r="D163" s="310" t="s">
        <v>310</v>
      </c>
      <c r="E163" s="18" t="s">
        <v>1</v>
      </c>
      <c r="F163" s="311">
        <v>1.8999999999999999</v>
      </c>
      <c r="G163" s="40"/>
      <c r="H163" s="46"/>
    </row>
    <row r="164" s="2" customFormat="1" ht="16.8" customHeight="1">
      <c r="A164" s="40"/>
      <c r="B164" s="46"/>
      <c r="C164" s="312" t="s">
        <v>2478</v>
      </c>
      <c r="D164" s="40"/>
      <c r="E164" s="40"/>
      <c r="F164" s="40"/>
      <c r="G164" s="40"/>
      <c r="H164" s="46"/>
    </row>
    <row r="165" s="2" customFormat="1" ht="16.8" customHeight="1">
      <c r="A165" s="40"/>
      <c r="B165" s="46"/>
      <c r="C165" s="310" t="s">
        <v>312</v>
      </c>
      <c r="D165" s="310" t="s">
        <v>313</v>
      </c>
      <c r="E165" s="18" t="s">
        <v>308</v>
      </c>
      <c r="F165" s="311">
        <v>1.8999999999999999</v>
      </c>
      <c r="G165" s="40"/>
      <c r="H165" s="46"/>
    </row>
    <row r="166" s="2" customFormat="1">
      <c r="A166" s="40"/>
      <c r="B166" s="46"/>
      <c r="C166" s="310" t="s">
        <v>871</v>
      </c>
      <c r="D166" s="310" t="s">
        <v>872</v>
      </c>
      <c r="E166" s="18" t="s">
        <v>308</v>
      </c>
      <c r="F166" s="311">
        <v>1.8999999999999999</v>
      </c>
      <c r="G166" s="40"/>
      <c r="H166" s="46"/>
    </row>
    <row r="167" s="2" customFormat="1" ht="16.8" customHeight="1">
      <c r="A167" s="40"/>
      <c r="B167" s="46"/>
      <c r="C167" s="310" t="s">
        <v>904</v>
      </c>
      <c r="D167" s="310" t="s">
        <v>905</v>
      </c>
      <c r="E167" s="18" t="s">
        <v>308</v>
      </c>
      <c r="F167" s="311">
        <v>1.8999999999999999</v>
      </c>
      <c r="G167" s="40"/>
      <c r="H167" s="46"/>
    </row>
    <row r="168" s="2" customFormat="1" ht="16.8" customHeight="1">
      <c r="A168" s="40"/>
      <c r="B168" s="46"/>
      <c r="C168" s="306" t="s">
        <v>165</v>
      </c>
      <c r="D168" s="307" t="s">
        <v>1</v>
      </c>
      <c r="E168" s="308" t="s">
        <v>1</v>
      </c>
      <c r="F168" s="309">
        <v>1.8999999999999999</v>
      </c>
      <c r="G168" s="40"/>
      <c r="H168" s="46"/>
    </row>
    <row r="169" s="2" customFormat="1" ht="16.8" customHeight="1">
      <c r="A169" s="40"/>
      <c r="B169" s="46"/>
      <c r="C169" s="310" t="s">
        <v>165</v>
      </c>
      <c r="D169" s="310" t="s">
        <v>310</v>
      </c>
      <c r="E169" s="18" t="s">
        <v>1</v>
      </c>
      <c r="F169" s="311">
        <v>1.8999999999999999</v>
      </c>
      <c r="G169" s="40"/>
      <c r="H169" s="46"/>
    </row>
    <row r="170" s="2" customFormat="1" ht="16.8" customHeight="1">
      <c r="A170" s="40"/>
      <c r="B170" s="46"/>
      <c r="C170" s="312" t="s">
        <v>2478</v>
      </c>
      <c r="D170" s="40"/>
      <c r="E170" s="40"/>
      <c r="F170" s="40"/>
      <c r="G170" s="40"/>
      <c r="H170" s="46"/>
    </row>
    <row r="171" s="2" customFormat="1" ht="16.8" customHeight="1">
      <c r="A171" s="40"/>
      <c r="B171" s="46"/>
      <c r="C171" s="310" t="s">
        <v>306</v>
      </c>
      <c r="D171" s="310" t="s">
        <v>307</v>
      </c>
      <c r="E171" s="18" t="s">
        <v>308</v>
      </c>
      <c r="F171" s="311">
        <v>1.8999999999999999</v>
      </c>
      <c r="G171" s="40"/>
      <c r="H171" s="46"/>
    </row>
    <row r="172" s="2" customFormat="1" ht="16.8" customHeight="1">
      <c r="A172" s="40"/>
      <c r="B172" s="46"/>
      <c r="C172" s="310" t="s">
        <v>875</v>
      </c>
      <c r="D172" s="310" t="s">
        <v>876</v>
      </c>
      <c r="E172" s="18" t="s">
        <v>308</v>
      </c>
      <c r="F172" s="311">
        <v>1.8999999999999999</v>
      </c>
      <c r="G172" s="40"/>
      <c r="H172" s="46"/>
    </row>
    <row r="173" s="2" customFormat="1" ht="16.8" customHeight="1">
      <c r="A173" s="40"/>
      <c r="B173" s="46"/>
      <c r="C173" s="310" t="s">
        <v>908</v>
      </c>
      <c r="D173" s="310" t="s">
        <v>909</v>
      </c>
      <c r="E173" s="18" t="s">
        <v>308</v>
      </c>
      <c r="F173" s="311">
        <v>1.8999999999999999</v>
      </c>
      <c r="G173" s="40"/>
      <c r="H173" s="46"/>
    </row>
    <row r="174" s="2" customFormat="1" ht="16.8" customHeight="1">
      <c r="A174" s="40"/>
      <c r="B174" s="46"/>
      <c r="C174" s="306" t="s">
        <v>198</v>
      </c>
      <c r="D174" s="307" t="s">
        <v>1</v>
      </c>
      <c r="E174" s="308" t="s">
        <v>1</v>
      </c>
      <c r="F174" s="309">
        <v>79.989000000000004</v>
      </c>
      <c r="G174" s="40"/>
      <c r="H174" s="46"/>
    </row>
    <row r="175" s="2" customFormat="1" ht="16.8" customHeight="1">
      <c r="A175" s="40"/>
      <c r="B175" s="46"/>
      <c r="C175" s="310" t="s">
        <v>198</v>
      </c>
      <c r="D175" s="310" t="s">
        <v>455</v>
      </c>
      <c r="E175" s="18" t="s">
        <v>1</v>
      </c>
      <c r="F175" s="311">
        <v>79.989000000000004</v>
      </c>
      <c r="G175" s="40"/>
      <c r="H175" s="46"/>
    </row>
    <row r="176" s="2" customFormat="1" ht="16.8" customHeight="1">
      <c r="A176" s="40"/>
      <c r="B176" s="46"/>
      <c r="C176" s="312" t="s">
        <v>2478</v>
      </c>
      <c r="D176" s="40"/>
      <c r="E176" s="40"/>
      <c r="F176" s="40"/>
      <c r="G176" s="40"/>
      <c r="H176" s="46"/>
    </row>
    <row r="177" s="2" customFormat="1" ht="16.8" customHeight="1">
      <c r="A177" s="40"/>
      <c r="B177" s="46"/>
      <c r="C177" s="310" t="s">
        <v>452</v>
      </c>
      <c r="D177" s="310" t="s">
        <v>453</v>
      </c>
      <c r="E177" s="18" t="s">
        <v>348</v>
      </c>
      <c r="F177" s="311">
        <v>79.989000000000004</v>
      </c>
      <c r="G177" s="40"/>
      <c r="H177" s="46"/>
    </row>
    <row r="178" s="2" customFormat="1" ht="16.8" customHeight="1">
      <c r="A178" s="40"/>
      <c r="B178" s="46"/>
      <c r="C178" s="310" t="s">
        <v>457</v>
      </c>
      <c r="D178" s="310" t="s">
        <v>458</v>
      </c>
      <c r="E178" s="18" t="s">
        <v>426</v>
      </c>
      <c r="F178" s="311">
        <v>159.97800000000001</v>
      </c>
      <c r="G178" s="40"/>
      <c r="H178" s="46"/>
    </row>
    <row r="179" s="2" customFormat="1" ht="16.8" customHeight="1">
      <c r="A179" s="40"/>
      <c r="B179" s="46"/>
      <c r="C179" s="306" t="s">
        <v>157</v>
      </c>
      <c r="D179" s="307" t="s">
        <v>1</v>
      </c>
      <c r="E179" s="308" t="s">
        <v>1</v>
      </c>
      <c r="F179" s="309">
        <v>221.143</v>
      </c>
      <c r="G179" s="40"/>
      <c r="H179" s="46"/>
    </row>
    <row r="180" s="2" customFormat="1" ht="16.8" customHeight="1">
      <c r="A180" s="40"/>
      <c r="B180" s="46"/>
      <c r="C180" s="310" t="s">
        <v>151</v>
      </c>
      <c r="D180" s="310" t="s">
        <v>291</v>
      </c>
      <c r="E180" s="18" t="s">
        <v>1</v>
      </c>
      <c r="F180" s="311">
        <v>36.134999999999998</v>
      </c>
      <c r="G180" s="40"/>
      <c r="H180" s="46"/>
    </row>
    <row r="181" s="2" customFormat="1" ht="16.8" customHeight="1">
      <c r="A181" s="40"/>
      <c r="B181" s="46"/>
      <c r="C181" s="310" t="s">
        <v>153</v>
      </c>
      <c r="D181" s="310" t="s">
        <v>292</v>
      </c>
      <c r="E181" s="18" t="s">
        <v>1</v>
      </c>
      <c r="F181" s="311">
        <v>182.26300000000001</v>
      </c>
      <c r="G181" s="40"/>
      <c r="H181" s="46"/>
    </row>
    <row r="182" s="2" customFormat="1" ht="16.8" customHeight="1">
      <c r="A182" s="40"/>
      <c r="B182" s="46"/>
      <c r="C182" s="310" t="s">
        <v>155</v>
      </c>
      <c r="D182" s="310" t="s">
        <v>293</v>
      </c>
      <c r="E182" s="18" t="s">
        <v>1</v>
      </c>
      <c r="F182" s="311">
        <v>2.7450000000000001</v>
      </c>
      <c r="G182" s="40"/>
      <c r="H182" s="46"/>
    </row>
    <row r="183" s="2" customFormat="1" ht="16.8" customHeight="1">
      <c r="A183" s="40"/>
      <c r="B183" s="46"/>
      <c r="C183" s="310" t="s">
        <v>157</v>
      </c>
      <c r="D183" s="310" t="s">
        <v>281</v>
      </c>
      <c r="E183" s="18" t="s">
        <v>1</v>
      </c>
      <c r="F183" s="311">
        <v>221.143</v>
      </c>
      <c r="G183" s="40"/>
      <c r="H183" s="46"/>
    </row>
    <row r="184" s="2" customFormat="1" ht="16.8" customHeight="1">
      <c r="A184" s="40"/>
      <c r="B184" s="46"/>
      <c r="C184" s="312" t="s">
        <v>2478</v>
      </c>
      <c r="D184" s="40"/>
      <c r="E184" s="40"/>
      <c r="F184" s="40"/>
      <c r="G184" s="40"/>
      <c r="H184" s="46"/>
    </row>
    <row r="185" s="2" customFormat="1" ht="16.8" customHeight="1">
      <c r="A185" s="40"/>
      <c r="B185" s="46"/>
      <c r="C185" s="310" t="s">
        <v>274</v>
      </c>
      <c r="D185" s="310" t="s">
        <v>275</v>
      </c>
      <c r="E185" s="18" t="s">
        <v>269</v>
      </c>
      <c r="F185" s="311">
        <v>221.143</v>
      </c>
      <c r="G185" s="40"/>
      <c r="H185" s="46"/>
    </row>
    <row r="186" s="2" customFormat="1" ht="16.8" customHeight="1">
      <c r="A186" s="40"/>
      <c r="B186" s="46"/>
      <c r="C186" s="310" t="s">
        <v>969</v>
      </c>
      <c r="D186" s="310" t="s">
        <v>425</v>
      </c>
      <c r="E186" s="18" t="s">
        <v>426</v>
      </c>
      <c r="F186" s="311">
        <v>97.302999999999997</v>
      </c>
      <c r="G186" s="40"/>
      <c r="H186" s="46"/>
    </row>
    <row r="187" s="2" customFormat="1" ht="16.8" customHeight="1">
      <c r="A187" s="40"/>
      <c r="B187" s="46"/>
      <c r="C187" s="306" t="s">
        <v>155</v>
      </c>
      <c r="D187" s="307" t="s">
        <v>1</v>
      </c>
      <c r="E187" s="308" t="s">
        <v>1</v>
      </c>
      <c r="F187" s="309">
        <v>2.7450000000000001</v>
      </c>
      <c r="G187" s="40"/>
      <c r="H187" s="46"/>
    </row>
    <row r="188" s="2" customFormat="1" ht="16.8" customHeight="1">
      <c r="A188" s="40"/>
      <c r="B188" s="46"/>
      <c r="C188" s="310" t="s">
        <v>155</v>
      </c>
      <c r="D188" s="310" t="s">
        <v>293</v>
      </c>
      <c r="E188" s="18" t="s">
        <v>1</v>
      </c>
      <c r="F188" s="311">
        <v>2.7450000000000001</v>
      </c>
      <c r="G188" s="40"/>
      <c r="H188" s="46"/>
    </row>
    <row r="189" s="2" customFormat="1" ht="16.8" customHeight="1">
      <c r="A189" s="40"/>
      <c r="B189" s="46"/>
      <c r="C189" s="312" t="s">
        <v>2478</v>
      </c>
      <c r="D189" s="40"/>
      <c r="E189" s="40"/>
      <c r="F189" s="40"/>
      <c r="G189" s="40"/>
      <c r="H189" s="46"/>
    </row>
    <row r="190" s="2" customFormat="1" ht="16.8" customHeight="1">
      <c r="A190" s="40"/>
      <c r="B190" s="46"/>
      <c r="C190" s="310" t="s">
        <v>274</v>
      </c>
      <c r="D190" s="310" t="s">
        <v>275</v>
      </c>
      <c r="E190" s="18" t="s">
        <v>269</v>
      </c>
      <c r="F190" s="311">
        <v>221.143</v>
      </c>
      <c r="G190" s="40"/>
      <c r="H190" s="46"/>
    </row>
    <row r="191" s="2" customFormat="1" ht="16.8" customHeight="1">
      <c r="A191" s="40"/>
      <c r="B191" s="46"/>
      <c r="C191" s="310" t="s">
        <v>503</v>
      </c>
      <c r="D191" s="310" t="s">
        <v>504</v>
      </c>
      <c r="E191" s="18" t="s">
        <v>269</v>
      </c>
      <c r="F191" s="311">
        <v>221.143</v>
      </c>
      <c r="G191" s="40"/>
      <c r="H191" s="46"/>
    </row>
    <row r="192" s="2" customFormat="1" ht="16.8" customHeight="1">
      <c r="A192" s="40"/>
      <c r="B192" s="46"/>
      <c r="C192" s="310" t="s">
        <v>522</v>
      </c>
      <c r="D192" s="310" t="s">
        <v>523</v>
      </c>
      <c r="E192" s="18" t="s">
        <v>269</v>
      </c>
      <c r="F192" s="311">
        <v>221.143</v>
      </c>
      <c r="G192" s="40"/>
      <c r="H192" s="46"/>
    </row>
    <row r="193" s="2" customFormat="1" ht="16.8" customHeight="1">
      <c r="A193" s="40"/>
      <c r="B193" s="46"/>
      <c r="C193" s="306" t="s">
        <v>151</v>
      </c>
      <c r="D193" s="307" t="s">
        <v>1</v>
      </c>
      <c r="E193" s="308" t="s">
        <v>1</v>
      </c>
      <c r="F193" s="309">
        <v>36.134999999999998</v>
      </c>
      <c r="G193" s="40"/>
      <c r="H193" s="46"/>
    </row>
    <row r="194" s="2" customFormat="1" ht="16.8" customHeight="1">
      <c r="A194" s="40"/>
      <c r="B194" s="46"/>
      <c r="C194" s="310" t="s">
        <v>151</v>
      </c>
      <c r="D194" s="310" t="s">
        <v>291</v>
      </c>
      <c r="E194" s="18" t="s">
        <v>1</v>
      </c>
      <c r="F194" s="311">
        <v>36.134999999999998</v>
      </c>
      <c r="G194" s="40"/>
      <c r="H194" s="46"/>
    </row>
    <row r="195" s="2" customFormat="1" ht="16.8" customHeight="1">
      <c r="A195" s="40"/>
      <c r="B195" s="46"/>
      <c r="C195" s="312" t="s">
        <v>2478</v>
      </c>
      <c r="D195" s="40"/>
      <c r="E195" s="40"/>
      <c r="F195" s="40"/>
      <c r="G195" s="40"/>
      <c r="H195" s="46"/>
    </row>
    <row r="196" s="2" customFormat="1" ht="16.8" customHeight="1">
      <c r="A196" s="40"/>
      <c r="B196" s="46"/>
      <c r="C196" s="310" t="s">
        <v>274</v>
      </c>
      <c r="D196" s="310" t="s">
        <v>275</v>
      </c>
      <c r="E196" s="18" t="s">
        <v>269</v>
      </c>
      <c r="F196" s="311">
        <v>221.143</v>
      </c>
      <c r="G196" s="40"/>
      <c r="H196" s="46"/>
    </row>
    <row r="197" s="2" customFormat="1" ht="16.8" customHeight="1">
      <c r="A197" s="40"/>
      <c r="B197" s="46"/>
      <c r="C197" s="310" t="s">
        <v>503</v>
      </c>
      <c r="D197" s="310" t="s">
        <v>504</v>
      </c>
      <c r="E197" s="18" t="s">
        <v>269</v>
      </c>
      <c r="F197" s="311">
        <v>221.143</v>
      </c>
      <c r="G197" s="40"/>
      <c r="H197" s="46"/>
    </row>
    <row r="198" s="2" customFormat="1" ht="16.8" customHeight="1">
      <c r="A198" s="40"/>
      <c r="B198" s="46"/>
      <c r="C198" s="310" t="s">
        <v>522</v>
      </c>
      <c r="D198" s="310" t="s">
        <v>523</v>
      </c>
      <c r="E198" s="18" t="s">
        <v>269</v>
      </c>
      <c r="F198" s="311">
        <v>221.143</v>
      </c>
      <c r="G198" s="40"/>
      <c r="H198" s="46"/>
    </row>
    <row r="199" s="2" customFormat="1" ht="16.8" customHeight="1">
      <c r="A199" s="40"/>
      <c r="B199" s="46"/>
      <c r="C199" s="306" t="s">
        <v>153</v>
      </c>
      <c r="D199" s="307" t="s">
        <v>1</v>
      </c>
      <c r="E199" s="308" t="s">
        <v>1</v>
      </c>
      <c r="F199" s="309">
        <v>182.26300000000001</v>
      </c>
      <c r="G199" s="40"/>
      <c r="H199" s="46"/>
    </row>
    <row r="200" s="2" customFormat="1" ht="16.8" customHeight="1">
      <c r="A200" s="40"/>
      <c r="B200" s="46"/>
      <c r="C200" s="310" t="s">
        <v>153</v>
      </c>
      <c r="D200" s="310" t="s">
        <v>292</v>
      </c>
      <c r="E200" s="18" t="s">
        <v>1</v>
      </c>
      <c r="F200" s="311">
        <v>182.26300000000001</v>
      </c>
      <c r="G200" s="40"/>
      <c r="H200" s="46"/>
    </row>
    <row r="201" s="2" customFormat="1" ht="16.8" customHeight="1">
      <c r="A201" s="40"/>
      <c r="B201" s="46"/>
      <c r="C201" s="312" t="s">
        <v>2478</v>
      </c>
      <c r="D201" s="40"/>
      <c r="E201" s="40"/>
      <c r="F201" s="40"/>
      <c r="G201" s="40"/>
      <c r="H201" s="46"/>
    </row>
    <row r="202" s="2" customFormat="1" ht="16.8" customHeight="1">
      <c r="A202" s="40"/>
      <c r="B202" s="46"/>
      <c r="C202" s="310" t="s">
        <v>274</v>
      </c>
      <c r="D202" s="310" t="s">
        <v>275</v>
      </c>
      <c r="E202" s="18" t="s">
        <v>269</v>
      </c>
      <c r="F202" s="311">
        <v>221.143</v>
      </c>
      <c r="G202" s="40"/>
      <c r="H202" s="46"/>
    </row>
    <row r="203" s="2" customFormat="1" ht="16.8" customHeight="1">
      <c r="A203" s="40"/>
      <c r="B203" s="46"/>
      <c r="C203" s="310" t="s">
        <v>498</v>
      </c>
      <c r="D203" s="310" t="s">
        <v>499</v>
      </c>
      <c r="E203" s="18" t="s">
        <v>269</v>
      </c>
      <c r="F203" s="311">
        <v>182.26300000000001</v>
      </c>
      <c r="G203" s="40"/>
      <c r="H203" s="46"/>
    </row>
    <row r="204" s="2" customFormat="1" ht="16.8" customHeight="1">
      <c r="A204" s="40"/>
      <c r="B204" s="46"/>
      <c r="C204" s="310" t="s">
        <v>503</v>
      </c>
      <c r="D204" s="310" t="s">
        <v>504</v>
      </c>
      <c r="E204" s="18" t="s">
        <v>269</v>
      </c>
      <c r="F204" s="311">
        <v>221.143</v>
      </c>
      <c r="G204" s="40"/>
      <c r="H204" s="46"/>
    </row>
    <row r="205" s="2" customFormat="1" ht="16.8" customHeight="1">
      <c r="A205" s="40"/>
      <c r="B205" s="46"/>
      <c r="C205" s="310" t="s">
        <v>522</v>
      </c>
      <c r="D205" s="310" t="s">
        <v>523</v>
      </c>
      <c r="E205" s="18" t="s">
        <v>269</v>
      </c>
      <c r="F205" s="311">
        <v>221.143</v>
      </c>
      <c r="G205" s="40"/>
      <c r="H205" s="46"/>
    </row>
    <row r="206" s="2" customFormat="1" ht="16.8" customHeight="1">
      <c r="A206" s="40"/>
      <c r="B206" s="46"/>
      <c r="C206" s="306" t="s">
        <v>163</v>
      </c>
      <c r="D206" s="307" t="s">
        <v>1</v>
      </c>
      <c r="E206" s="308" t="s">
        <v>1</v>
      </c>
      <c r="F206" s="309">
        <v>218.398</v>
      </c>
      <c r="G206" s="40"/>
      <c r="H206" s="46"/>
    </row>
    <row r="207" s="2" customFormat="1" ht="16.8" customHeight="1">
      <c r="A207" s="40"/>
      <c r="B207" s="46"/>
      <c r="C207" s="310" t="s">
        <v>161</v>
      </c>
      <c r="D207" s="310" t="s">
        <v>303</v>
      </c>
      <c r="E207" s="18" t="s">
        <v>1</v>
      </c>
      <c r="F207" s="311">
        <v>36.134999999999998</v>
      </c>
      <c r="G207" s="40"/>
      <c r="H207" s="46"/>
    </row>
    <row r="208" s="2" customFormat="1" ht="16.8" customHeight="1">
      <c r="A208" s="40"/>
      <c r="B208" s="46"/>
      <c r="C208" s="310" t="s">
        <v>162</v>
      </c>
      <c r="D208" s="310" t="s">
        <v>304</v>
      </c>
      <c r="E208" s="18" t="s">
        <v>1</v>
      </c>
      <c r="F208" s="311">
        <v>182.26300000000001</v>
      </c>
      <c r="G208" s="40"/>
      <c r="H208" s="46"/>
    </row>
    <row r="209" s="2" customFormat="1" ht="16.8" customHeight="1">
      <c r="A209" s="40"/>
      <c r="B209" s="46"/>
      <c r="C209" s="310" t="s">
        <v>163</v>
      </c>
      <c r="D209" s="310" t="s">
        <v>281</v>
      </c>
      <c r="E209" s="18" t="s">
        <v>1</v>
      </c>
      <c r="F209" s="311">
        <v>218.398</v>
      </c>
      <c r="G209" s="40"/>
      <c r="H209" s="46"/>
    </row>
    <row r="210" s="2" customFormat="1" ht="16.8" customHeight="1">
      <c r="A210" s="40"/>
      <c r="B210" s="46"/>
      <c r="C210" s="312" t="s">
        <v>2478</v>
      </c>
      <c r="D210" s="40"/>
      <c r="E210" s="40"/>
      <c r="F210" s="40"/>
      <c r="G210" s="40"/>
      <c r="H210" s="46"/>
    </row>
    <row r="211" s="2" customFormat="1">
      <c r="A211" s="40"/>
      <c r="B211" s="46"/>
      <c r="C211" s="310" t="s">
        <v>300</v>
      </c>
      <c r="D211" s="310" t="s">
        <v>301</v>
      </c>
      <c r="E211" s="18" t="s">
        <v>269</v>
      </c>
      <c r="F211" s="311">
        <v>218.398</v>
      </c>
      <c r="G211" s="40"/>
      <c r="H211" s="46"/>
    </row>
    <row r="212" s="2" customFormat="1">
      <c r="A212" s="40"/>
      <c r="B212" s="46"/>
      <c r="C212" s="310" t="s">
        <v>964</v>
      </c>
      <c r="D212" s="310" t="s">
        <v>965</v>
      </c>
      <c r="E212" s="18" t="s">
        <v>426</v>
      </c>
      <c r="F212" s="311">
        <v>80.575999999999993</v>
      </c>
      <c r="G212" s="40"/>
      <c r="H212" s="46"/>
    </row>
    <row r="213" s="2" customFormat="1" ht="16.8" customHeight="1">
      <c r="A213" s="40"/>
      <c r="B213" s="46"/>
      <c r="C213" s="306" t="s">
        <v>161</v>
      </c>
      <c r="D213" s="307" t="s">
        <v>1</v>
      </c>
      <c r="E213" s="308" t="s">
        <v>1</v>
      </c>
      <c r="F213" s="309">
        <v>36.134999999999998</v>
      </c>
      <c r="G213" s="40"/>
      <c r="H213" s="46"/>
    </row>
    <row r="214" s="2" customFormat="1" ht="16.8" customHeight="1">
      <c r="A214" s="40"/>
      <c r="B214" s="46"/>
      <c r="C214" s="310" t="s">
        <v>161</v>
      </c>
      <c r="D214" s="310" t="s">
        <v>303</v>
      </c>
      <c r="E214" s="18" t="s">
        <v>1</v>
      </c>
      <c r="F214" s="311">
        <v>36.134999999999998</v>
      </c>
      <c r="G214" s="40"/>
      <c r="H214" s="46"/>
    </row>
    <row r="215" s="2" customFormat="1" ht="16.8" customHeight="1">
      <c r="A215" s="40"/>
      <c r="B215" s="46"/>
      <c r="C215" s="312" t="s">
        <v>2478</v>
      </c>
      <c r="D215" s="40"/>
      <c r="E215" s="40"/>
      <c r="F215" s="40"/>
      <c r="G215" s="40"/>
      <c r="H215" s="46"/>
    </row>
    <row r="216" s="2" customFormat="1">
      <c r="A216" s="40"/>
      <c r="B216" s="46"/>
      <c r="C216" s="310" t="s">
        <v>300</v>
      </c>
      <c r="D216" s="310" t="s">
        <v>301</v>
      </c>
      <c r="E216" s="18" t="s">
        <v>269</v>
      </c>
      <c r="F216" s="311">
        <v>218.398</v>
      </c>
      <c r="G216" s="40"/>
      <c r="H216" s="46"/>
    </row>
    <row r="217" s="2" customFormat="1" ht="16.8" customHeight="1">
      <c r="A217" s="40"/>
      <c r="B217" s="46"/>
      <c r="C217" s="310" t="s">
        <v>294</v>
      </c>
      <c r="D217" s="310" t="s">
        <v>295</v>
      </c>
      <c r="E217" s="18" t="s">
        <v>269</v>
      </c>
      <c r="F217" s="311">
        <v>263.86500000000001</v>
      </c>
      <c r="G217" s="40"/>
      <c r="H217" s="46"/>
    </row>
    <row r="218" s="2" customFormat="1" ht="16.8" customHeight="1">
      <c r="A218" s="40"/>
      <c r="B218" s="46"/>
      <c r="C218" s="310" t="s">
        <v>511</v>
      </c>
      <c r="D218" s="310" t="s">
        <v>512</v>
      </c>
      <c r="E218" s="18" t="s">
        <v>269</v>
      </c>
      <c r="F218" s="311">
        <v>218.398</v>
      </c>
      <c r="G218" s="40"/>
      <c r="H218" s="46"/>
    </row>
    <row r="219" s="2" customFormat="1" ht="16.8" customHeight="1">
      <c r="A219" s="40"/>
      <c r="B219" s="46"/>
      <c r="C219" s="310" t="s">
        <v>517</v>
      </c>
      <c r="D219" s="310" t="s">
        <v>518</v>
      </c>
      <c r="E219" s="18" t="s">
        <v>269</v>
      </c>
      <c r="F219" s="311">
        <v>36.134999999999998</v>
      </c>
      <c r="G219" s="40"/>
      <c r="H219" s="46"/>
    </row>
    <row r="220" s="2" customFormat="1" ht="16.8" customHeight="1">
      <c r="A220" s="40"/>
      <c r="B220" s="46"/>
      <c r="C220" s="310" t="s">
        <v>527</v>
      </c>
      <c r="D220" s="310" t="s">
        <v>528</v>
      </c>
      <c r="E220" s="18" t="s">
        <v>269</v>
      </c>
      <c r="F220" s="311">
        <v>218.398</v>
      </c>
      <c r="G220" s="40"/>
      <c r="H220" s="46"/>
    </row>
    <row r="221" s="2" customFormat="1">
      <c r="A221" s="40"/>
      <c r="B221" s="46"/>
      <c r="C221" s="310" t="s">
        <v>537</v>
      </c>
      <c r="D221" s="310" t="s">
        <v>538</v>
      </c>
      <c r="E221" s="18" t="s">
        <v>269</v>
      </c>
      <c r="F221" s="311">
        <v>923</v>
      </c>
      <c r="G221" s="40"/>
      <c r="H221" s="46"/>
    </row>
    <row r="222" s="2" customFormat="1" ht="16.8" customHeight="1">
      <c r="A222" s="40"/>
      <c r="B222" s="46"/>
      <c r="C222" s="306" t="s">
        <v>162</v>
      </c>
      <c r="D222" s="307" t="s">
        <v>1</v>
      </c>
      <c r="E222" s="308" t="s">
        <v>1</v>
      </c>
      <c r="F222" s="309">
        <v>182.26300000000001</v>
      </c>
      <c r="G222" s="40"/>
      <c r="H222" s="46"/>
    </row>
    <row r="223" s="2" customFormat="1" ht="16.8" customHeight="1">
      <c r="A223" s="40"/>
      <c r="B223" s="46"/>
      <c r="C223" s="310" t="s">
        <v>162</v>
      </c>
      <c r="D223" s="310" t="s">
        <v>304</v>
      </c>
      <c r="E223" s="18" t="s">
        <v>1</v>
      </c>
      <c r="F223" s="311">
        <v>182.26300000000001</v>
      </c>
      <c r="G223" s="40"/>
      <c r="H223" s="46"/>
    </row>
    <row r="224" s="2" customFormat="1" ht="16.8" customHeight="1">
      <c r="A224" s="40"/>
      <c r="B224" s="46"/>
      <c r="C224" s="312" t="s">
        <v>2478</v>
      </c>
      <c r="D224" s="40"/>
      <c r="E224" s="40"/>
      <c r="F224" s="40"/>
      <c r="G224" s="40"/>
      <c r="H224" s="46"/>
    </row>
    <row r="225" s="2" customFormat="1">
      <c r="A225" s="40"/>
      <c r="B225" s="46"/>
      <c r="C225" s="310" t="s">
        <v>300</v>
      </c>
      <c r="D225" s="310" t="s">
        <v>301</v>
      </c>
      <c r="E225" s="18" t="s">
        <v>269</v>
      </c>
      <c r="F225" s="311">
        <v>218.398</v>
      </c>
      <c r="G225" s="40"/>
      <c r="H225" s="46"/>
    </row>
    <row r="226" s="2" customFormat="1" ht="16.8" customHeight="1">
      <c r="A226" s="40"/>
      <c r="B226" s="46"/>
      <c r="C226" s="310" t="s">
        <v>294</v>
      </c>
      <c r="D226" s="310" t="s">
        <v>295</v>
      </c>
      <c r="E226" s="18" t="s">
        <v>269</v>
      </c>
      <c r="F226" s="311">
        <v>263.86500000000001</v>
      </c>
      <c r="G226" s="40"/>
      <c r="H226" s="46"/>
    </row>
    <row r="227" s="2" customFormat="1" ht="16.8" customHeight="1">
      <c r="A227" s="40"/>
      <c r="B227" s="46"/>
      <c r="C227" s="310" t="s">
        <v>511</v>
      </c>
      <c r="D227" s="310" t="s">
        <v>512</v>
      </c>
      <c r="E227" s="18" t="s">
        <v>269</v>
      </c>
      <c r="F227" s="311">
        <v>218.398</v>
      </c>
      <c r="G227" s="40"/>
      <c r="H227" s="46"/>
    </row>
    <row r="228" s="2" customFormat="1" ht="16.8" customHeight="1">
      <c r="A228" s="40"/>
      <c r="B228" s="46"/>
      <c r="C228" s="310" t="s">
        <v>527</v>
      </c>
      <c r="D228" s="310" t="s">
        <v>528</v>
      </c>
      <c r="E228" s="18" t="s">
        <v>269</v>
      </c>
      <c r="F228" s="311">
        <v>218.398</v>
      </c>
      <c r="G228" s="40"/>
      <c r="H228" s="46"/>
    </row>
    <row r="229" s="2" customFormat="1" ht="16.8" customHeight="1">
      <c r="A229" s="40"/>
      <c r="B229" s="46"/>
      <c r="C229" s="306" t="s">
        <v>159</v>
      </c>
      <c r="D229" s="307" t="s">
        <v>1</v>
      </c>
      <c r="E229" s="308" t="s">
        <v>1</v>
      </c>
      <c r="F229" s="309">
        <v>263.86500000000001</v>
      </c>
      <c r="G229" s="40"/>
      <c r="H229" s="46"/>
    </row>
    <row r="230" s="2" customFormat="1" ht="16.8" customHeight="1">
      <c r="A230" s="40"/>
      <c r="B230" s="46"/>
      <c r="C230" s="310" t="s">
        <v>159</v>
      </c>
      <c r="D230" s="310" t="s">
        <v>297</v>
      </c>
      <c r="E230" s="18" t="s">
        <v>1</v>
      </c>
      <c r="F230" s="311">
        <v>263.86500000000001</v>
      </c>
      <c r="G230" s="40"/>
      <c r="H230" s="46"/>
    </row>
    <row r="231" s="2" customFormat="1" ht="16.8" customHeight="1">
      <c r="A231" s="40"/>
      <c r="B231" s="46"/>
      <c r="C231" s="312" t="s">
        <v>2478</v>
      </c>
      <c r="D231" s="40"/>
      <c r="E231" s="40"/>
      <c r="F231" s="40"/>
      <c r="G231" s="40"/>
      <c r="H231" s="46"/>
    </row>
    <row r="232" s="2" customFormat="1" ht="16.8" customHeight="1">
      <c r="A232" s="40"/>
      <c r="B232" s="46"/>
      <c r="C232" s="310" t="s">
        <v>294</v>
      </c>
      <c r="D232" s="310" t="s">
        <v>295</v>
      </c>
      <c r="E232" s="18" t="s">
        <v>269</v>
      </c>
      <c r="F232" s="311">
        <v>263.86500000000001</v>
      </c>
      <c r="G232" s="40"/>
      <c r="H232" s="46"/>
    </row>
    <row r="233" s="2" customFormat="1">
      <c r="A233" s="40"/>
      <c r="B233" s="46"/>
      <c r="C233" s="310" t="s">
        <v>537</v>
      </c>
      <c r="D233" s="310" t="s">
        <v>538</v>
      </c>
      <c r="E233" s="18" t="s">
        <v>269</v>
      </c>
      <c r="F233" s="311">
        <v>923</v>
      </c>
      <c r="G233" s="40"/>
      <c r="H233" s="46"/>
    </row>
    <row r="234" s="2" customFormat="1">
      <c r="A234" s="40"/>
      <c r="B234" s="46"/>
      <c r="C234" s="310" t="s">
        <v>964</v>
      </c>
      <c r="D234" s="310" t="s">
        <v>965</v>
      </c>
      <c r="E234" s="18" t="s">
        <v>426</v>
      </c>
      <c r="F234" s="311">
        <v>80.575999999999993</v>
      </c>
      <c r="G234" s="40"/>
      <c r="H234" s="46"/>
    </row>
    <row r="235" s="2" customFormat="1" ht="16.8" customHeight="1">
      <c r="A235" s="40"/>
      <c r="B235" s="46"/>
      <c r="C235" s="306" t="s">
        <v>298</v>
      </c>
      <c r="D235" s="307" t="s">
        <v>1</v>
      </c>
      <c r="E235" s="308" t="s">
        <v>1</v>
      </c>
      <c r="F235" s="309">
        <v>0</v>
      </c>
      <c r="G235" s="40"/>
      <c r="H235" s="46"/>
    </row>
    <row r="236" s="2" customFormat="1" ht="16.8" customHeight="1">
      <c r="A236" s="40"/>
      <c r="B236" s="46"/>
      <c r="C236" s="310" t="s">
        <v>298</v>
      </c>
      <c r="D236" s="310" t="s">
        <v>299</v>
      </c>
      <c r="E236" s="18" t="s">
        <v>1</v>
      </c>
      <c r="F236" s="311">
        <v>0</v>
      </c>
      <c r="G236" s="40"/>
      <c r="H236" s="46"/>
    </row>
    <row r="237" s="2" customFormat="1" ht="16.8" customHeight="1">
      <c r="A237" s="40"/>
      <c r="B237" s="46"/>
      <c r="C237" s="306" t="s">
        <v>194</v>
      </c>
      <c r="D237" s="307" t="s">
        <v>1</v>
      </c>
      <c r="E237" s="308" t="s">
        <v>1</v>
      </c>
      <c r="F237" s="309">
        <v>144.97</v>
      </c>
      <c r="G237" s="40"/>
      <c r="H237" s="46"/>
    </row>
    <row r="238" s="2" customFormat="1" ht="16.8" customHeight="1">
      <c r="A238" s="40"/>
      <c r="B238" s="46"/>
      <c r="C238" s="310" t="s">
        <v>194</v>
      </c>
      <c r="D238" s="310" t="s">
        <v>428</v>
      </c>
      <c r="E238" s="18" t="s">
        <v>1</v>
      </c>
      <c r="F238" s="311">
        <v>144.97</v>
      </c>
      <c r="G238" s="40"/>
      <c r="H238" s="46"/>
    </row>
    <row r="239" s="2" customFormat="1" ht="16.8" customHeight="1">
      <c r="A239" s="40"/>
      <c r="B239" s="46"/>
      <c r="C239" s="312" t="s">
        <v>2478</v>
      </c>
      <c r="D239" s="40"/>
      <c r="E239" s="40"/>
      <c r="F239" s="40"/>
      <c r="G239" s="40"/>
      <c r="H239" s="46"/>
    </row>
    <row r="240" s="2" customFormat="1" ht="16.8" customHeight="1">
      <c r="A240" s="40"/>
      <c r="B240" s="46"/>
      <c r="C240" s="310" t="s">
        <v>424</v>
      </c>
      <c r="D240" s="310" t="s">
        <v>425</v>
      </c>
      <c r="E240" s="18" t="s">
        <v>426</v>
      </c>
      <c r="F240" s="311">
        <v>289.94</v>
      </c>
      <c r="G240" s="40"/>
      <c r="H240" s="46"/>
    </row>
    <row r="241" s="2" customFormat="1" ht="16.8" customHeight="1">
      <c r="A241" s="40"/>
      <c r="B241" s="46"/>
      <c r="C241" s="310" t="s">
        <v>431</v>
      </c>
      <c r="D241" s="310" t="s">
        <v>432</v>
      </c>
      <c r="E241" s="18" t="s">
        <v>348</v>
      </c>
      <c r="F241" s="311">
        <v>144.97</v>
      </c>
      <c r="G241" s="40"/>
      <c r="H241" s="46"/>
    </row>
    <row r="242" s="2" customFormat="1" ht="16.8" customHeight="1">
      <c r="A242" s="40"/>
      <c r="B242" s="46"/>
      <c r="C242" s="306" t="s">
        <v>191</v>
      </c>
      <c r="D242" s="307" t="s">
        <v>1</v>
      </c>
      <c r="E242" s="308" t="s">
        <v>1</v>
      </c>
      <c r="F242" s="309">
        <v>72.484999999999999</v>
      </c>
      <c r="G242" s="40"/>
      <c r="H242" s="46"/>
    </row>
    <row r="243" s="2" customFormat="1" ht="16.8" customHeight="1">
      <c r="A243" s="40"/>
      <c r="B243" s="46"/>
      <c r="C243" s="310" t="s">
        <v>191</v>
      </c>
      <c r="D243" s="310" t="s">
        <v>394</v>
      </c>
      <c r="E243" s="18" t="s">
        <v>1</v>
      </c>
      <c r="F243" s="311">
        <v>72.484999999999999</v>
      </c>
      <c r="G243" s="40"/>
      <c r="H243" s="46"/>
    </row>
    <row r="244" s="2" customFormat="1" ht="16.8" customHeight="1">
      <c r="A244" s="40"/>
      <c r="B244" s="46"/>
      <c r="C244" s="312" t="s">
        <v>2478</v>
      </c>
      <c r="D244" s="40"/>
      <c r="E244" s="40"/>
      <c r="F244" s="40"/>
      <c r="G244" s="40"/>
      <c r="H244" s="46"/>
    </row>
    <row r="245" s="2" customFormat="1">
      <c r="A245" s="40"/>
      <c r="B245" s="46"/>
      <c r="C245" s="310" t="s">
        <v>388</v>
      </c>
      <c r="D245" s="310" t="s">
        <v>389</v>
      </c>
      <c r="E245" s="18" t="s">
        <v>348</v>
      </c>
      <c r="F245" s="311">
        <v>72.484999999999999</v>
      </c>
      <c r="G245" s="40"/>
      <c r="H245" s="46"/>
    </row>
    <row r="246" s="2" customFormat="1">
      <c r="A246" s="40"/>
      <c r="B246" s="46"/>
      <c r="C246" s="310" t="s">
        <v>396</v>
      </c>
      <c r="D246" s="310" t="s">
        <v>397</v>
      </c>
      <c r="E246" s="18" t="s">
        <v>348</v>
      </c>
      <c r="F246" s="311">
        <v>289.94</v>
      </c>
      <c r="G246" s="40"/>
      <c r="H246" s="46"/>
    </row>
    <row r="247" s="2" customFormat="1" ht="16.8" customHeight="1">
      <c r="A247" s="40"/>
      <c r="B247" s="46"/>
      <c r="C247" s="310" t="s">
        <v>424</v>
      </c>
      <c r="D247" s="310" t="s">
        <v>425</v>
      </c>
      <c r="E247" s="18" t="s">
        <v>426</v>
      </c>
      <c r="F247" s="311">
        <v>289.94</v>
      </c>
      <c r="G247" s="40"/>
      <c r="H247" s="46"/>
    </row>
    <row r="248" s="2" customFormat="1" ht="16.8" customHeight="1">
      <c r="A248" s="40"/>
      <c r="B248" s="46"/>
      <c r="C248" s="306" t="s">
        <v>193</v>
      </c>
      <c r="D248" s="307" t="s">
        <v>1</v>
      </c>
      <c r="E248" s="308" t="s">
        <v>1</v>
      </c>
      <c r="F248" s="309">
        <v>72.484999999999999</v>
      </c>
      <c r="G248" s="40"/>
      <c r="H248" s="46"/>
    </row>
    <row r="249" s="2" customFormat="1" ht="16.8" customHeight="1">
      <c r="A249" s="40"/>
      <c r="B249" s="46"/>
      <c r="C249" s="310" t="s">
        <v>1</v>
      </c>
      <c r="D249" s="310" t="s">
        <v>391</v>
      </c>
      <c r="E249" s="18" t="s">
        <v>1</v>
      </c>
      <c r="F249" s="311">
        <v>0</v>
      </c>
      <c r="G249" s="40"/>
      <c r="H249" s="46"/>
    </row>
    <row r="250" s="2" customFormat="1" ht="16.8" customHeight="1">
      <c r="A250" s="40"/>
      <c r="B250" s="46"/>
      <c r="C250" s="310" t="s">
        <v>193</v>
      </c>
      <c r="D250" s="310" t="s">
        <v>403</v>
      </c>
      <c r="E250" s="18" t="s">
        <v>1</v>
      </c>
      <c r="F250" s="311">
        <v>72.484999999999999</v>
      </c>
      <c r="G250" s="40"/>
      <c r="H250" s="46"/>
    </row>
    <row r="251" s="2" customFormat="1" ht="16.8" customHeight="1">
      <c r="A251" s="40"/>
      <c r="B251" s="46"/>
      <c r="C251" s="312" t="s">
        <v>2478</v>
      </c>
      <c r="D251" s="40"/>
      <c r="E251" s="40"/>
      <c r="F251" s="40"/>
      <c r="G251" s="40"/>
      <c r="H251" s="46"/>
    </row>
    <row r="252" s="2" customFormat="1">
      <c r="A252" s="40"/>
      <c r="B252" s="46"/>
      <c r="C252" s="310" t="s">
        <v>400</v>
      </c>
      <c r="D252" s="310" t="s">
        <v>401</v>
      </c>
      <c r="E252" s="18" t="s">
        <v>348</v>
      </c>
      <c r="F252" s="311">
        <v>72.484999999999999</v>
      </c>
      <c r="G252" s="40"/>
      <c r="H252" s="46"/>
    </row>
    <row r="253" s="2" customFormat="1">
      <c r="A253" s="40"/>
      <c r="B253" s="46"/>
      <c r="C253" s="310" t="s">
        <v>405</v>
      </c>
      <c r="D253" s="310" t="s">
        <v>406</v>
      </c>
      <c r="E253" s="18" t="s">
        <v>348</v>
      </c>
      <c r="F253" s="311">
        <v>289.94</v>
      </c>
      <c r="G253" s="40"/>
      <c r="H253" s="46"/>
    </row>
    <row r="254" s="2" customFormat="1" ht="16.8" customHeight="1">
      <c r="A254" s="40"/>
      <c r="B254" s="46"/>
      <c r="C254" s="310" t="s">
        <v>424</v>
      </c>
      <c r="D254" s="310" t="s">
        <v>425</v>
      </c>
      <c r="E254" s="18" t="s">
        <v>426</v>
      </c>
      <c r="F254" s="311">
        <v>289.94</v>
      </c>
      <c r="G254" s="40"/>
      <c r="H254" s="46"/>
    </row>
    <row r="255" s="2" customFormat="1" ht="16.8" customHeight="1">
      <c r="A255" s="40"/>
      <c r="B255" s="46"/>
      <c r="C255" s="306" t="s">
        <v>174</v>
      </c>
      <c r="D255" s="307" t="s">
        <v>1</v>
      </c>
      <c r="E255" s="308" t="s">
        <v>1</v>
      </c>
      <c r="F255" s="309">
        <v>26.247</v>
      </c>
      <c r="G255" s="40"/>
      <c r="H255" s="46"/>
    </row>
    <row r="256" s="2" customFormat="1" ht="16.8" customHeight="1">
      <c r="A256" s="40"/>
      <c r="B256" s="46"/>
      <c r="C256" s="310" t="s">
        <v>172</v>
      </c>
      <c r="D256" s="310" t="s">
        <v>341</v>
      </c>
      <c r="E256" s="18" t="s">
        <v>1</v>
      </c>
      <c r="F256" s="311">
        <v>6.0570000000000004</v>
      </c>
      <c r="G256" s="40"/>
      <c r="H256" s="46"/>
    </row>
    <row r="257" s="2" customFormat="1" ht="16.8" customHeight="1">
      <c r="A257" s="40"/>
      <c r="B257" s="46"/>
      <c r="C257" s="310" t="s">
        <v>342</v>
      </c>
      <c r="D257" s="310" t="s">
        <v>343</v>
      </c>
      <c r="E257" s="18" t="s">
        <v>1</v>
      </c>
      <c r="F257" s="311">
        <v>20.190000000000001</v>
      </c>
      <c r="G257" s="40"/>
      <c r="H257" s="46"/>
    </row>
    <row r="258" s="2" customFormat="1" ht="16.8" customHeight="1">
      <c r="A258" s="40"/>
      <c r="B258" s="46"/>
      <c r="C258" s="310" t="s">
        <v>174</v>
      </c>
      <c r="D258" s="310" t="s">
        <v>344</v>
      </c>
      <c r="E258" s="18" t="s">
        <v>1</v>
      </c>
      <c r="F258" s="311">
        <v>26.247</v>
      </c>
      <c r="G258" s="40"/>
      <c r="H258" s="46"/>
    </row>
    <row r="259" s="2" customFormat="1" ht="16.8" customHeight="1">
      <c r="A259" s="40"/>
      <c r="B259" s="46"/>
      <c r="C259" s="312" t="s">
        <v>2478</v>
      </c>
      <c r="D259" s="40"/>
      <c r="E259" s="40"/>
      <c r="F259" s="40"/>
      <c r="G259" s="40"/>
      <c r="H259" s="46"/>
    </row>
    <row r="260" s="2" customFormat="1" ht="16.8" customHeight="1">
      <c r="A260" s="40"/>
      <c r="B260" s="46"/>
      <c r="C260" s="310" t="s">
        <v>338</v>
      </c>
      <c r="D260" s="310" t="s">
        <v>339</v>
      </c>
      <c r="E260" s="18" t="s">
        <v>269</v>
      </c>
      <c r="F260" s="311">
        <v>26.247</v>
      </c>
      <c r="G260" s="40"/>
      <c r="H260" s="46"/>
    </row>
    <row r="261" s="2" customFormat="1" ht="16.8" customHeight="1">
      <c r="A261" s="40"/>
      <c r="B261" s="46"/>
      <c r="C261" s="310" t="s">
        <v>462</v>
      </c>
      <c r="D261" s="310" t="s">
        <v>463</v>
      </c>
      <c r="E261" s="18" t="s">
        <v>269</v>
      </c>
      <c r="F261" s="311">
        <v>26.247</v>
      </c>
      <c r="G261" s="40"/>
      <c r="H261" s="46"/>
    </row>
    <row r="262" s="2" customFormat="1" ht="16.8" customHeight="1">
      <c r="A262" s="40"/>
      <c r="B262" s="46"/>
      <c r="C262" s="310" t="s">
        <v>466</v>
      </c>
      <c r="D262" s="310" t="s">
        <v>467</v>
      </c>
      <c r="E262" s="18" t="s">
        <v>269</v>
      </c>
      <c r="F262" s="311">
        <v>26.247</v>
      </c>
      <c r="G262" s="40"/>
      <c r="H262" s="46"/>
    </row>
    <row r="263" s="2" customFormat="1" ht="16.8" customHeight="1">
      <c r="A263" s="40"/>
      <c r="B263" s="46"/>
      <c r="C263" s="310" t="s">
        <v>470</v>
      </c>
      <c r="D263" s="310" t="s">
        <v>471</v>
      </c>
      <c r="E263" s="18" t="s">
        <v>472</v>
      </c>
      <c r="F263" s="311">
        <v>0.39400000000000002</v>
      </c>
      <c r="G263" s="40"/>
      <c r="H263" s="46"/>
    </row>
    <row r="264" s="2" customFormat="1" ht="16.8" customHeight="1">
      <c r="A264" s="40"/>
      <c r="B264" s="46"/>
      <c r="C264" s="306" t="s">
        <v>172</v>
      </c>
      <c r="D264" s="307" t="s">
        <v>1</v>
      </c>
      <c r="E264" s="308" t="s">
        <v>1</v>
      </c>
      <c r="F264" s="309">
        <v>6.0570000000000004</v>
      </c>
      <c r="G264" s="40"/>
      <c r="H264" s="46"/>
    </row>
    <row r="265" s="2" customFormat="1" ht="16.8" customHeight="1">
      <c r="A265" s="40"/>
      <c r="B265" s="46"/>
      <c r="C265" s="310" t="s">
        <v>172</v>
      </c>
      <c r="D265" s="310" t="s">
        <v>341</v>
      </c>
      <c r="E265" s="18" t="s">
        <v>1</v>
      </c>
      <c r="F265" s="311">
        <v>6.0570000000000004</v>
      </c>
      <c r="G265" s="40"/>
      <c r="H265" s="46"/>
    </row>
    <row r="266" s="2" customFormat="1" ht="16.8" customHeight="1">
      <c r="A266" s="40"/>
      <c r="B266" s="46"/>
      <c r="C266" s="312" t="s">
        <v>2478</v>
      </c>
      <c r="D266" s="40"/>
      <c r="E266" s="40"/>
      <c r="F266" s="40"/>
      <c r="G266" s="40"/>
      <c r="H266" s="46"/>
    </row>
    <row r="267" s="2" customFormat="1" ht="16.8" customHeight="1">
      <c r="A267" s="40"/>
      <c r="B267" s="46"/>
      <c r="C267" s="310" t="s">
        <v>338</v>
      </c>
      <c r="D267" s="310" t="s">
        <v>339</v>
      </c>
      <c r="E267" s="18" t="s">
        <v>269</v>
      </c>
      <c r="F267" s="311">
        <v>26.247</v>
      </c>
      <c r="G267" s="40"/>
      <c r="H267" s="46"/>
    </row>
    <row r="268" s="2" customFormat="1">
      <c r="A268" s="40"/>
      <c r="B268" s="46"/>
      <c r="C268" s="310" t="s">
        <v>346</v>
      </c>
      <c r="D268" s="310" t="s">
        <v>347</v>
      </c>
      <c r="E268" s="18" t="s">
        <v>348</v>
      </c>
      <c r="F268" s="311">
        <v>104.01000000000001</v>
      </c>
      <c r="G268" s="40"/>
      <c r="H268" s="46"/>
    </row>
    <row r="269" s="2" customFormat="1" ht="16.8" customHeight="1">
      <c r="A269" s="40"/>
      <c r="B269" s="46"/>
      <c r="C269" s="306" t="s">
        <v>342</v>
      </c>
      <c r="D269" s="307" t="s">
        <v>1</v>
      </c>
      <c r="E269" s="308" t="s">
        <v>1</v>
      </c>
      <c r="F269" s="309">
        <v>20.190000000000001</v>
      </c>
      <c r="G269" s="40"/>
      <c r="H269" s="46"/>
    </row>
    <row r="270" s="2" customFormat="1" ht="16.8" customHeight="1">
      <c r="A270" s="40"/>
      <c r="B270" s="46"/>
      <c r="C270" s="310" t="s">
        <v>342</v>
      </c>
      <c r="D270" s="310" t="s">
        <v>343</v>
      </c>
      <c r="E270" s="18" t="s">
        <v>1</v>
      </c>
      <c r="F270" s="311">
        <v>20.190000000000001</v>
      </c>
      <c r="G270" s="40"/>
      <c r="H270" s="46"/>
    </row>
    <row r="271" s="2" customFormat="1" ht="16.8" customHeight="1">
      <c r="A271" s="40"/>
      <c r="B271" s="46"/>
      <c r="C271" s="306" t="s">
        <v>185</v>
      </c>
      <c r="D271" s="307" t="s">
        <v>1</v>
      </c>
      <c r="E271" s="308" t="s">
        <v>1</v>
      </c>
      <c r="F271" s="309">
        <v>892.14999999999998</v>
      </c>
      <c r="G271" s="40"/>
      <c r="H271" s="46"/>
    </row>
    <row r="272" s="2" customFormat="1" ht="16.8" customHeight="1">
      <c r="A272" s="40"/>
      <c r="B272" s="46"/>
      <c r="C272" s="310" t="s">
        <v>185</v>
      </c>
      <c r="D272" s="310" t="s">
        <v>372</v>
      </c>
      <c r="E272" s="18" t="s">
        <v>1</v>
      </c>
      <c r="F272" s="311">
        <v>892.14999999999998</v>
      </c>
      <c r="G272" s="40"/>
      <c r="H272" s="46"/>
    </row>
    <row r="273" s="2" customFormat="1" ht="16.8" customHeight="1">
      <c r="A273" s="40"/>
      <c r="B273" s="46"/>
      <c r="C273" s="312" t="s">
        <v>2478</v>
      </c>
      <c r="D273" s="40"/>
      <c r="E273" s="40"/>
      <c r="F273" s="40"/>
      <c r="G273" s="40"/>
      <c r="H273" s="46"/>
    </row>
    <row r="274" s="2" customFormat="1" ht="16.8" customHeight="1">
      <c r="A274" s="40"/>
      <c r="B274" s="46"/>
      <c r="C274" s="310" t="s">
        <v>369</v>
      </c>
      <c r="D274" s="310" t="s">
        <v>370</v>
      </c>
      <c r="E274" s="18" t="s">
        <v>269</v>
      </c>
      <c r="F274" s="311">
        <v>892.14999999999998</v>
      </c>
      <c r="G274" s="40"/>
      <c r="H274" s="46"/>
    </row>
    <row r="275" s="2" customFormat="1" ht="16.8" customHeight="1">
      <c r="A275" s="40"/>
      <c r="B275" s="46"/>
      <c r="C275" s="310" t="s">
        <v>374</v>
      </c>
      <c r="D275" s="310" t="s">
        <v>375</v>
      </c>
      <c r="E275" s="18" t="s">
        <v>269</v>
      </c>
      <c r="F275" s="311">
        <v>892.14999999999998</v>
      </c>
      <c r="G275" s="40"/>
      <c r="H275" s="46"/>
    </row>
    <row r="276" s="2" customFormat="1" ht="16.8" customHeight="1">
      <c r="A276" s="40"/>
      <c r="B276" s="46"/>
      <c r="C276" s="306" t="s">
        <v>2479</v>
      </c>
      <c r="D276" s="307" t="s">
        <v>1</v>
      </c>
      <c r="E276" s="308" t="s">
        <v>1</v>
      </c>
      <c r="F276" s="309">
        <v>716.57500000000005</v>
      </c>
      <c r="G276" s="40"/>
      <c r="H276" s="46"/>
    </row>
    <row r="277" s="2" customFormat="1" ht="16.8" customHeight="1">
      <c r="A277" s="40"/>
      <c r="B277" s="46"/>
      <c r="C277" s="306" t="s">
        <v>509</v>
      </c>
      <c r="D277" s="307" t="s">
        <v>1</v>
      </c>
      <c r="E277" s="308" t="s">
        <v>1</v>
      </c>
      <c r="F277" s="309">
        <v>221.143</v>
      </c>
      <c r="G277" s="40"/>
      <c r="H277" s="46"/>
    </row>
    <row r="278" s="2" customFormat="1" ht="16.8" customHeight="1">
      <c r="A278" s="40"/>
      <c r="B278" s="46"/>
      <c r="C278" s="310" t="s">
        <v>1</v>
      </c>
      <c r="D278" s="310" t="s">
        <v>506</v>
      </c>
      <c r="E278" s="18" t="s">
        <v>1</v>
      </c>
      <c r="F278" s="311">
        <v>36.134999999999998</v>
      </c>
      <c r="G278" s="40"/>
      <c r="H278" s="46"/>
    </row>
    <row r="279" s="2" customFormat="1" ht="16.8" customHeight="1">
      <c r="A279" s="40"/>
      <c r="B279" s="46"/>
      <c r="C279" s="310" t="s">
        <v>1</v>
      </c>
      <c r="D279" s="310" t="s">
        <v>507</v>
      </c>
      <c r="E279" s="18" t="s">
        <v>1</v>
      </c>
      <c r="F279" s="311">
        <v>182.26300000000001</v>
      </c>
      <c r="G279" s="40"/>
      <c r="H279" s="46"/>
    </row>
    <row r="280" s="2" customFormat="1" ht="16.8" customHeight="1">
      <c r="A280" s="40"/>
      <c r="B280" s="46"/>
      <c r="C280" s="310" t="s">
        <v>1</v>
      </c>
      <c r="D280" s="310" t="s">
        <v>508</v>
      </c>
      <c r="E280" s="18" t="s">
        <v>1</v>
      </c>
      <c r="F280" s="311">
        <v>2.7450000000000001</v>
      </c>
      <c r="G280" s="40"/>
      <c r="H280" s="46"/>
    </row>
    <row r="281" s="2" customFormat="1" ht="16.8" customHeight="1">
      <c r="A281" s="40"/>
      <c r="B281" s="46"/>
      <c r="C281" s="310" t="s">
        <v>509</v>
      </c>
      <c r="D281" s="310" t="s">
        <v>281</v>
      </c>
      <c r="E281" s="18" t="s">
        <v>1</v>
      </c>
      <c r="F281" s="311">
        <v>221.143</v>
      </c>
      <c r="G281" s="40"/>
      <c r="H281" s="46"/>
    </row>
    <row r="282" s="2" customFormat="1" ht="16.8" customHeight="1">
      <c r="A282" s="40"/>
      <c r="B282" s="46"/>
      <c r="C282" s="306" t="s">
        <v>534</v>
      </c>
      <c r="D282" s="307" t="s">
        <v>1</v>
      </c>
      <c r="E282" s="308" t="s">
        <v>1</v>
      </c>
      <c r="F282" s="309">
        <v>923</v>
      </c>
      <c r="G282" s="40"/>
      <c r="H282" s="46"/>
    </row>
    <row r="283" s="2" customFormat="1" ht="16.8" customHeight="1">
      <c r="A283" s="40"/>
      <c r="B283" s="46"/>
      <c r="C283" s="310" t="s">
        <v>534</v>
      </c>
      <c r="D283" s="310" t="s">
        <v>535</v>
      </c>
      <c r="E283" s="18" t="s">
        <v>1</v>
      </c>
      <c r="F283" s="311">
        <v>923</v>
      </c>
      <c r="G283" s="40"/>
      <c r="H283" s="46"/>
    </row>
    <row r="284" s="2" customFormat="1" ht="16.8" customHeight="1">
      <c r="A284" s="40"/>
      <c r="B284" s="46"/>
      <c r="C284" s="306" t="s">
        <v>1198</v>
      </c>
      <c r="D284" s="307" t="s">
        <v>1</v>
      </c>
      <c r="E284" s="308" t="s">
        <v>1</v>
      </c>
      <c r="F284" s="309">
        <v>0</v>
      </c>
      <c r="G284" s="40"/>
      <c r="H284" s="46"/>
    </row>
    <row r="285" s="2" customFormat="1" ht="16.8" customHeight="1">
      <c r="A285" s="40"/>
      <c r="B285" s="46"/>
      <c r="C285" s="310" t="s">
        <v>1198</v>
      </c>
      <c r="D285" s="310" t="s">
        <v>85</v>
      </c>
      <c r="E285" s="18" t="s">
        <v>1</v>
      </c>
      <c r="F285" s="311">
        <v>0</v>
      </c>
      <c r="G285" s="40"/>
      <c r="H285" s="46"/>
    </row>
    <row r="286" s="2" customFormat="1" ht="16.8" customHeight="1">
      <c r="A286" s="40"/>
      <c r="B286" s="46"/>
      <c r="C286" s="306" t="s">
        <v>147</v>
      </c>
      <c r="D286" s="307" t="s">
        <v>1</v>
      </c>
      <c r="E286" s="308" t="s">
        <v>1</v>
      </c>
      <c r="F286" s="309">
        <v>1.75</v>
      </c>
      <c r="G286" s="40"/>
      <c r="H286" s="46"/>
    </row>
    <row r="287" s="2" customFormat="1" ht="16.8" customHeight="1">
      <c r="A287" s="40"/>
      <c r="B287" s="46"/>
      <c r="C287" s="310" t="s">
        <v>147</v>
      </c>
      <c r="D287" s="310" t="s">
        <v>290</v>
      </c>
      <c r="E287" s="18" t="s">
        <v>1</v>
      </c>
      <c r="F287" s="311">
        <v>1.75</v>
      </c>
      <c r="G287" s="40"/>
      <c r="H287" s="46"/>
    </row>
    <row r="288" s="2" customFormat="1" ht="16.8" customHeight="1">
      <c r="A288" s="40"/>
      <c r="B288" s="46"/>
      <c r="C288" s="312" t="s">
        <v>2478</v>
      </c>
      <c r="D288" s="40"/>
      <c r="E288" s="40"/>
      <c r="F288" s="40"/>
      <c r="G288" s="40"/>
      <c r="H288" s="46"/>
    </row>
    <row r="289" s="2" customFormat="1" ht="16.8" customHeight="1">
      <c r="A289" s="40"/>
      <c r="B289" s="46"/>
      <c r="C289" s="310" t="s">
        <v>274</v>
      </c>
      <c r="D289" s="310" t="s">
        <v>275</v>
      </c>
      <c r="E289" s="18" t="s">
        <v>269</v>
      </c>
      <c r="F289" s="311">
        <v>221.143</v>
      </c>
      <c r="G289" s="40"/>
      <c r="H289" s="46"/>
    </row>
    <row r="290" s="2" customFormat="1" ht="16.8" customHeight="1">
      <c r="A290" s="40"/>
      <c r="B290" s="46"/>
      <c r="C290" s="310" t="s">
        <v>364</v>
      </c>
      <c r="D290" s="310" t="s">
        <v>365</v>
      </c>
      <c r="E290" s="18" t="s">
        <v>348</v>
      </c>
      <c r="F290" s="311">
        <v>9.6300000000000008</v>
      </c>
      <c r="G290" s="40"/>
      <c r="H290" s="46"/>
    </row>
    <row r="291" s="2" customFormat="1" ht="16.8" customHeight="1">
      <c r="A291" s="40"/>
      <c r="B291" s="46"/>
      <c r="C291" s="310" t="s">
        <v>369</v>
      </c>
      <c r="D291" s="310" t="s">
        <v>370</v>
      </c>
      <c r="E291" s="18" t="s">
        <v>269</v>
      </c>
      <c r="F291" s="311">
        <v>892.14999999999998</v>
      </c>
      <c r="G291" s="40"/>
      <c r="H291" s="46"/>
    </row>
    <row r="292" s="2" customFormat="1" ht="16.8" customHeight="1">
      <c r="A292" s="40"/>
      <c r="B292" s="46"/>
      <c r="C292" s="306" t="s">
        <v>210</v>
      </c>
      <c r="D292" s="307" t="s">
        <v>1</v>
      </c>
      <c r="E292" s="308" t="s">
        <v>1</v>
      </c>
      <c r="F292" s="309">
        <v>8.4499999999999993</v>
      </c>
      <c r="G292" s="40"/>
      <c r="H292" s="46"/>
    </row>
    <row r="293" s="2" customFormat="1" ht="16.8" customHeight="1">
      <c r="A293" s="40"/>
      <c r="B293" s="46"/>
      <c r="C293" s="310" t="s">
        <v>210</v>
      </c>
      <c r="D293" s="310" t="s">
        <v>978</v>
      </c>
      <c r="E293" s="18" t="s">
        <v>1</v>
      </c>
      <c r="F293" s="311">
        <v>8.4499999999999993</v>
      </c>
      <c r="G293" s="40"/>
      <c r="H293" s="46"/>
    </row>
    <row r="294" s="2" customFormat="1" ht="16.8" customHeight="1">
      <c r="A294" s="40"/>
      <c r="B294" s="46"/>
      <c r="C294" s="312" t="s">
        <v>2478</v>
      </c>
      <c r="D294" s="40"/>
      <c r="E294" s="40"/>
      <c r="F294" s="40"/>
      <c r="G294" s="40"/>
      <c r="H294" s="46"/>
    </row>
    <row r="295" s="2" customFormat="1" ht="16.8" customHeight="1">
      <c r="A295" s="40"/>
      <c r="B295" s="46"/>
      <c r="C295" s="310" t="s">
        <v>975</v>
      </c>
      <c r="D295" s="310" t="s">
        <v>976</v>
      </c>
      <c r="E295" s="18" t="s">
        <v>426</v>
      </c>
      <c r="F295" s="311">
        <v>8.4499999999999993</v>
      </c>
      <c r="G295" s="40"/>
      <c r="H295" s="46"/>
    </row>
    <row r="296" s="2" customFormat="1">
      <c r="A296" s="40"/>
      <c r="B296" s="46"/>
      <c r="C296" s="310" t="s">
        <v>980</v>
      </c>
      <c r="D296" s="310" t="s">
        <v>981</v>
      </c>
      <c r="E296" s="18" t="s">
        <v>426</v>
      </c>
      <c r="F296" s="311">
        <v>8.4499999999999993</v>
      </c>
      <c r="G296" s="40"/>
      <c r="H296" s="46"/>
    </row>
    <row r="297" s="2" customFormat="1" ht="16.8" customHeight="1">
      <c r="A297" s="40"/>
      <c r="B297" s="46"/>
      <c r="C297" s="306" t="s">
        <v>224</v>
      </c>
      <c r="D297" s="307" t="s">
        <v>1</v>
      </c>
      <c r="E297" s="308" t="s">
        <v>1</v>
      </c>
      <c r="F297" s="309">
        <v>3.6899999999999999</v>
      </c>
      <c r="G297" s="40"/>
      <c r="H297" s="46"/>
    </row>
    <row r="298" s="2" customFormat="1" ht="16.8" customHeight="1">
      <c r="A298" s="40"/>
      <c r="B298" s="46"/>
      <c r="C298" s="310" t="s">
        <v>224</v>
      </c>
      <c r="D298" s="310" t="s">
        <v>556</v>
      </c>
      <c r="E298" s="18" t="s">
        <v>1</v>
      </c>
      <c r="F298" s="311">
        <v>3.6899999999999999</v>
      </c>
      <c r="G298" s="40"/>
      <c r="H298" s="46"/>
    </row>
    <row r="299" s="2" customFormat="1" ht="16.8" customHeight="1">
      <c r="A299" s="40"/>
      <c r="B299" s="46"/>
      <c r="C299" s="312" t="s">
        <v>2478</v>
      </c>
      <c r="D299" s="40"/>
      <c r="E299" s="40"/>
      <c r="F299" s="40"/>
      <c r="G299" s="40"/>
      <c r="H299" s="46"/>
    </row>
    <row r="300" s="2" customFormat="1" ht="16.8" customHeight="1">
      <c r="A300" s="40"/>
      <c r="B300" s="46"/>
      <c r="C300" s="310" t="s">
        <v>553</v>
      </c>
      <c r="D300" s="310" t="s">
        <v>554</v>
      </c>
      <c r="E300" s="18" t="s">
        <v>269</v>
      </c>
      <c r="F300" s="311">
        <v>3.6899999999999999</v>
      </c>
      <c r="G300" s="40"/>
      <c r="H300" s="46"/>
    </row>
    <row r="301" s="2" customFormat="1" ht="16.8" customHeight="1">
      <c r="A301" s="40"/>
      <c r="B301" s="46"/>
      <c r="C301" s="310" t="s">
        <v>888</v>
      </c>
      <c r="D301" s="310" t="s">
        <v>889</v>
      </c>
      <c r="E301" s="18" t="s">
        <v>348</v>
      </c>
      <c r="F301" s="311">
        <v>1.107</v>
      </c>
      <c r="G301" s="40"/>
      <c r="H301" s="46"/>
    </row>
    <row r="302" s="2" customFormat="1" ht="16.8" customHeight="1">
      <c r="A302" s="40"/>
      <c r="B302" s="46"/>
      <c r="C302" s="310" t="s">
        <v>894</v>
      </c>
      <c r="D302" s="310" t="s">
        <v>895</v>
      </c>
      <c r="E302" s="18" t="s">
        <v>269</v>
      </c>
      <c r="F302" s="311">
        <v>3.6899999999999999</v>
      </c>
      <c r="G302" s="40"/>
      <c r="H302" s="46"/>
    </row>
    <row r="303" s="2" customFormat="1" ht="16.8" customHeight="1">
      <c r="A303" s="40"/>
      <c r="B303" s="46"/>
      <c r="C303" s="310" t="s">
        <v>899</v>
      </c>
      <c r="D303" s="310" t="s">
        <v>900</v>
      </c>
      <c r="E303" s="18" t="s">
        <v>269</v>
      </c>
      <c r="F303" s="311">
        <v>19.725000000000001</v>
      </c>
      <c r="G303" s="40"/>
      <c r="H303" s="46"/>
    </row>
    <row r="304" s="2" customFormat="1" ht="16.8" customHeight="1">
      <c r="A304" s="40"/>
      <c r="B304" s="46"/>
      <c r="C304" s="306" t="s">
        <v>222</v>
      </c>
      <c r="D304" s="307" t="s">
        <v>1</v>
      </c>
      <c r="E304" s="308" t="s">
        <v>1</v>
      </c>
      <c r="F304" s="309">
        <v>16.035</v>
      </c>
      <c r="G304" s="40"/>
      <c r="H304" s="46"/>
    </row>
    <row r="305" s="2" customFormat="1" ht="16.8" customHeight="1">
      <c r="A305" s="40"/>
      <c r="B305" s="46"/>
      <c r="C305" s="310" t="s">
        <v>222</v>
      </c>
      <c r="D305" s="310" t="s">
        <v>551</v>
      </c>
      <c r="E305" s="18" t="s">
        <v>1</v>
      </c>
      <c r="F305" s="311">
        <v>16.035</v>
      </c>
      <c r="G305" s="40"/>
      <c r="H305" s="46"/>
    </row>
    <row r="306" s="2" customFormat="1" ht="16.8" customHeight="1">
      <c r="A306" s="40"/>
      <c r="B306" s="46"/>
      <c r="C306" s="312" t="s">
        <v>2478</v>
      </c>
      <c r="D306" s="40"/>
      <c r="E306" s="40"/>
      <c r="F306" s="40"/>
      <c r="G306" s="40"/>
      <c r="H306" s="46"/>
    </row>
    <row r="307" s="2" customFormat="1" ht="16.8" customHeight="1">
      <c r="A307" s="40"/>
      <c r="B307" s="46"/>
      <c r="C307" s="310" t="s">
        <v>548</v>
      </c>
      <c r="D307" s="310" t="s">
        <v>549</v>
      </c>
      <c r="E307" s="18" t="s">
        <v>269</v>
      </c>
      <c r="F307" s="311">
        <v>16.035</v>
      </c>
      <c r="G307" s="40"/>
      <c r="H307" s="46"/>
    </row>
    <row r="308" s="2" customFormat="1" ht="16.8" customHeight="1">
      <c r="A308" s="40"/>
      <c r="B308" s="46"/>
      <c r="C308" s="310" t="s">
        <v>899</v>
      </c>
      <c r="D308" s="310" t="s">
        <v>900</v>
      </c>
      <c r="E308" s="18" t="s">
        <v>269</v>
      </c>
      <c r="F308" s="311">
        <v>19.725000000000001</v>
      </c>
      <c r="G308" s="40"/>
      <c r="H308" s="46"/>
    </row>
    <row r="309" s="2" customFormat="1" ht="16.8" customHeight="1">
      <c r="A309" s="40"/>
      <c r="B309" s="46"/>
      <c r="C309" s="306" t="s">
        <v>208</v>
      </c>
      <c r="D309" s="307" t="s">
        <v>1</v>
      </c>
      <c r="E309" s="308" t="s">
        <v>1</v>
      </c>
      <c r="F309" s="309">
        <v>177.87899999999999</v>
      </c>
      <c r="G309" s="40"/>
      <c r="H309" s="46"/>
    </row>
    <row r="310" s="2" customFormat="1" ht="16.8" customHeight="1">
      <c r="A310" s="40"/>
      <c r="B310" s="46"/>
      <c r="C310" s="310" t="s">
        <v>208</v>
      </c>
      <c r="D310" s="310" t="s">
        <v>957</v>
      </c>
      <c r="E310" s="18" t="s">
        <v>1</v>
      </c>
      <c r="F310" s="311">
        <v>177.87899999999999</v>
      </c>
      <c r="G310" s="40"/>
      <c r="H310" s="46"/>
    </row>
    <row r="311" s="2" customFormat="1" ht="16.8" customHeight="1">
      <c r="A311" s="40"/>
      <c r="B311" s="46"/>
      <c r="C311" s="312" t="s">
        <v>2478</v>
      </c>
      <c r="D311" s="40"/>
      <c r="E311" s="40"/>
      <c r="F311" s="40"/>
      <c r="G311" s="40"/>
      <c r="H311" s="46"/>
    </row>
    <row r="312" s="2" customFormat="1" ht="16.8" customHeight="1">
      <c r="A312" s="40"/>
      <c r="B312" s="46"/>
      <c r="C312" s="310" t="s">
        <v>954</v>
      </c>
      <c r="D312" s="310" t="s">
        <v>955</v>
      </c>
      <c r="E312" s="18" t="s">
        <v>426</v>
      </c>
      <c r="F312" s="311">
        <v>177.87899999999999</v>
      </c>
      <c r="G312" s="40"/>
      <c r="H312" s="46"/>
    </row>
    <row r="313" s="2" customFormat="1" ht="16.8" customHeight="1">
      <c r="A313" s="40"/>
      <c r="B313" s="46"/>
      <c r="C313" s="310" t="s">
        <v>959</v>
      </c>
      <c r="D313" s="310" t="s">
        <v>960</v>
      </c>
      <c r="E313" s="18" t="s">
        <v>426</v>
      </c>
      <c r="F313" s="311">
        <v>2312.4270000000001</v>
      </c>
      <c r="G313" s="40"/>
      <c r="H313" s="46"/>
    </row>
    <row r="314" s="2" customFormat="1" ht="16.8" customHeight="1">
      <c r="A314" s="40"/>
      <c r="B314" s="46"/>
      <c r="C314" s="306" t="s">
        <v>204</v>
      </c>
      <c r="D314" s="307" t="s">
        <v>1</v>
      </c>
      <c r="E314" s="308" t="s">
        <v>1</v>
      </c>
      <c r="F314" s="309">
        <v>97.302999999999997</v>
      </c>
      <c r="G314" s="40"/>
      <c r="H314" s="46"/>
    </row>
    <row r="315" s="2" customFormat="1" ht="16.8" customHeight="1">
      <c r="A315" s="40"/>
      <c r="B315" s="46"/>
      <c r="C315" s="310" t="s">
        <v>204</v>
      </c>
      <c r="D315" s="310" t="s">
        <v>971</v>
      </c>
      <c r="E315" s="18" t="s">
        <v>1</v>
      </c>
      <c r="F315" s="311">
        <v>97.302999999999997</v>
      </c>
      <c r="G315" s="40"/>
      <c r="H315" s="46"/>
    </row>
    <row r="316" s="2" customFormat="1" ht="16.8" customHeight="1">
      <c r="A316" s="40"/>
      <c r="B316" s="46"/>
      <c r="C316" s="312" t="s">
        <v>2478</v>
      </c>
      <c r="D316" s="40"/>
      <c r="E316" s="40"/>
      <c r="F316" s="40"/>
      <c r="G316" s="40"/>
      <c r="H316" s="46"/>
    </row>
    <row r="317" s="2" customFormat="1" ht="16.8" customHeight="1">
      <c r="A317" s="40"/>
      <c r="B317" s="46"/>
      <c r="C317" s="310" t="s">
        <v>969</v>
      </c>
      <c r="D317" s="310" t="s">
        <v>425</v>
      </c>
      <c r="E317" s="18" t="s">
        <v>426</v>
      </c>
      <c r="F317" s="311">
        <v>97.302999999999997</v>
      </c>
      <c r="G317" s="40"/>
      <c r="H317" s="46"/>
    </row>
    <row r="318" s="2" customFormat="1" ht="16.8" customHeight="1">
      <c r="A318" s="40"/>
      <c r="B318" s="46"/>
      <c r="C318" s="310" t="s">
        <v>954</v>
      </c>
      <c r="D318" s="310" t="s">
        <v>955</v>
      </c>
      <c r="E318" s="18" t="s">
        <v>426</v>
      </c>
      <c r="F318" s="311">
        <v>177.87899999999999</v>
      </c>
      <c r="G318" s="40"/>
      <c r="H318" s="46"/>
    </row>
    <row r="319" s="2" customFormat="1" ht="16.8" customHeight="1">
      <c r="A319" s="40"/>
      <c r="B319" s="46"/>
      <c r="C319" s="306" t="s">
        <v>206</v>
      </c>
      <c r="D319" s="307" t="s">
        <v>1</v>
      </c>
      <c r="E319" s="308" t="s">
        <v>1</v>
      </c>
      <c r="F319" s="309">
        <v>80.575999999999993</v>
      </c>
      <c r="G319" s="40"/>
      <c r="H319" s="46"/>
    </row>
    <row r="320" s="2" customFormat="1">
      <c r="A320" s="40"/>
      <c r="B320" s="46"/>
      <c r="C320" s="310" t="s">
        <v>206</v>
      </c>
      <c r="D320" s="310" t="s">
        <v>967</v>
      </c>
      <c r="E320" s="18" t="s">
        <v>1</v>
      </c>
      <c r="F320" s="311">
        <v>80.575999999999993</v>
      </c>
      <c r="G320" s="40"/>
      <c r="H320" s="46"/>
    </row>
    <row r="321" s="2" customFormat="1" ht="16.8" customHeight="1">
      <c r="A321" s="40"/>
      <c r="B321" s="46"/>
      <c r="C321" s="312" t="s">
        <v>2478</v>
      </c>
      <c r="D321" s="40"/>
      <c r="E321" s="40"/>
      <c r="F321" s="40"/>
      <c r="G321" s="40"/>
      <c r="H321" s="46"/>
    </row>
    <row r="322" s="2" customFormat="1">
      <c r="A322" s="40"/>
      <c r="B322" s="46"/>
      <c r="C322" s="310" t="s">
        <v>964</v>
      </c>
      <c r="D322" s="310" t="s">
        <v>965</v>
      </c>
      <c r="E322" s="18" t="s">
        <v>426</v>
      </c>
      <c r="F322" s="311">
        <v>80.575999999999993</v>
      </c>
      <c r="G322" s="40"/>
      <c r="H322" s="46"/>
    </row>
    <row r="323" s="2" customFormat="1" ht="16.8" customHeight="1">
      <c r="A323" s="40"/>
      <c r="B323" s="46"/>
      <c r="C323" s="310" t="s">
        <v>954</v>
      </c>
      <c r="D323" s="310" t="s">
        <v>955</v>
      </c>
      <c r="E323" s="18" t="s">
        <v>426</v>
      </c>
      <c r="F323" s="311">
        <v>177.87899999999999</v>
      </c>
      <c r="G323" s="40"/>
      <c r="H323" s="46"/>
    </row>
    <row r="324" s="2" customFormat="1" ht="16.8" customHeight="1">
      <c r="A324" s="40"/>
      <c r="B324" s="46"/>
      <c r="C324" s="306" t="s">
        <v>202</v>
      </c>
      <c r="D324" s="307" t="s">
        <v>1</v>
      </c>
      <c r="E324" s="308" t="s">
        <v>1</v>
      </c>
      <c r="F324" s="309">
        <v>21.539999999999999</v>
      </c>
      <c r="G324" s="40"/>
      <c r="H324" s="46"/>
    </row>
    <row r="325" s="2" customFormat="1" ht="16.8" customHeight="1">
      <c r="A325" s="40"/>
      <c r="B325" s="46"/>
      <c r="C325" s="310" t="s">
        <v>202</v>
      </c>
      <c r="D325" s="310" t="s">
        <v>882</v>
      </c>
      <c r="E325" s="18" t="s">
        <v>1</v>
      </c>
      <c r="F325" s="311">
        <v>21.539999999999999</v>
      </c>
      <c r="G325" s="40"/>
      <c r="H325" s="46"/>
    </row>
    <row r="326" s="2" customFormat="1" ht="16.8" customHeight="1">
      <c r="A326" s="40"/>
      <c r="B326" s="46"/>
      <c r="C326" s="312" t="s">
        <v>2478</v>
      </c>
      <c r="D326" s="40"/>
      <c r="E326" s="40"/>
      <c r="F326" s="40"/>
      <c r="G326" s="40"/>
      <c r="H326" s="46"/>
    </row>
    <row r="327" s="2" customFormat="1" ht="16.8" customHeight="1">
      <c r="A327" s="40"/>
      <c r="B327" s="46"/>
      <c r="C327" s="310" t="s">
        <v>879</v>
      </c>
      <c r="D327" s="310" t="s">
        <v>880</v>
      </c>
      <c r="E327" s="18" t="s">
        <v>308</v>
      </c>
      <c r="F327" s="311">
        <v>21.539999999999999</v>
      </c>
      <c r="G327" s="40"/>
      <c r="H327" s="46"/>
    </row>
    <row r="328" s="2" customFormat="1" ht="16.8" customHeight="1">
      <c r="A328" s="40"/>
      <c r="B328" s="46"/>
      <c r="C328" s="310" t="s">
        <v>884</v>
      </c>
      <c r="D328" s="310" t="s">
        <v>885</v>
      </c>
      <c r="E328" s="18" t="s">
        <v>308</v>
      </c>
      <c r="F328" s="311">
        <v>21.539999999999999</v>
      </c>
      <c r="G328" s="40"/>
      <c r="H328" s="46"/>
    </row>
    <row r="329" s="2" customFormat="1" ht="16.8" customHeight="1">
      <c r="A329" s="40"/>
      <c r="B329" s="46"/>
      <c r="C329" s="306" t="s">
        <v>354</v>
      </c>
      <c r="D329" s="307" t="s">
        <v>1</v>
      </c>
      <c r="E329" s="308" t="s">
        <v>1</v>
      </c>
      <c r="F329" s="309">
        <v>2.597</v>
      </c>
      <c r="G329" s="40"/>
      <c r="H329" s="46"/>
    </row>
    <row r="330" s="2" customFormat="1" ht="16.8" customHeight="1">
      <c r="A330" s="40"/>
      <c r="B330" s="46"/>
      <c r="C330" s="310" t="s">
        <v>354</v>
      </c>
      <c r="D330" s="310" t="s">
        <v>355</v>
      </c>
      <c r="E330" s="18" t="s">
        <v>1</v>
      </c>
      <c r="F330" s="311">
        <v>2.597</v>
      </c>
      <c r="G330" s="40"/>
      <c r="H330" s="46"/>
    </row>
    <row r="331" s="2" customFormat="1" ht="16.8" customHeight="1">
      <c r="A331" s="40"/>
      <c r="B331" s="46"/>
      <c r="C331" s="306" t="s">
        <v>350</v>
      </c>
      <c r="D331" s="307" t="s">
        <v>1</v>
      </c>
      <c r="E331" s="308" t="s">
        <v>1</v>
      </c>
      <c r="F331" s="309">
        <v>42.883000000000003</v>
      </c>
      <c r="G331" s="40"/>
      <c r="H331" s="46"/>
    </row>
    <row r="332" s="2" customFormat="1" ht="16.8" customHeight="1">
      <c r="A332" s="40"/>
      <c r="B332" s="46"/>
      <c r="C332" s="310" t="s">
        <v>350</v>
      </c>
      <c r="D332" s="310" t="s">
        <v>351</v>
      </c>
      <c r="E332" s="18" t="s">
        <v>1</v>
      </c>
      <c r="F332" s="311">
        <v>42.883000000000003</v>
      </c>
      <c r="G332" s="40"/>
      <c r="H332" s="46"/>
    </row>
    <row r="333" s="2" customFormat="1" ht="16.8" customHeight="1">
      <c r="A333" s="40"/>
      <c r="B333" s="46"/>
      <c r="C333" s="306" t="s">
        <v>352</v>
      </c>
      <c r="D333" s="307" t="s">
        <v>1</v>
      </c>
      <c r="E333" s="308" t="s">
        <v>1</v>
      </c>
      <c r="F333" s="309">
        <v>154.67099999999999</v>
      </c>
      <c r="G333" s="40"/>
      <c r="H333" s="46"/>
    </row>
    <row r="334" s="2" customFormat="1">
      <c r="A334" s="40"/>
      <c r="B334" s="46"/>
      <c r="C334" s="310" t="s">
        <v>352</v>
      </c>
      <c r="D334" s="310" t="s">
        <v>353</v>
      </c>
      <c r="E334" s="18" t="s">
        <v>1</v>
      </c>
      <c r="F334" s="311">
        <v>154.67099999999999</v>
      </c>
      <c r="G334" s="40"/>
      <c r="H334" s="46"/>
    </row>
    <row r="335" s="2" customFormat="1" ht="16.8" customHeight="1">
      <c r="A335" s="40"/>
      <c r="B335" s="46"/>
      <c r="C335" s="306" t="s">
        <v>180</v>
      </c>
      <c r="D335" s="307" t="s">
        <v>1</v>
      </c>
      <c r="E335" s="308" t="s">
        <v>1</v>
      </c>
      <c r="F335" s="309">
        <v>208.02000000000001</v>
      </c>
      <c r="G335" s="40"/>
      <c r="H335" s="46"/>
    </row>
    <row r="336" s="2" customFormat="1" ht="16.8" customHeight="1">
      <c r="A336" s="40"/>
      <c r="B336" s="46"/>
      <c r="C336" s="310" t="s">
        <v>180</v>
      </c>
      <c r="D336" s="310" t="s">
        <v>357</v>
      </c>
      <c r="E336" s="18" t="s">
        <v>1</v>
      </c>
      <c r="F336" s="311">
        <v>208.02000000000001</v>
      </c>
      <c r="G336" s="40"/>
      <c r="H336" s="46"/>
    </row>
    <row r="337" s="2" customFormat="1" ht="16.8" customHeight="1">
      <c r="A337" s="40"/>
      <c r="B337" s="46"/>
      <c r="C337" s="312" t="s">
        <v>2478</v>
      </c>
      <c r="D337" s="40"/>
      <c r="E337" s="40"/>
      <c r="F337" s="40"/>
      <c r="G337" s="40"/>
      <c r="H337" s="46"/>
    </row>
    <row r="338" s="2" customFormat="1">
      <c r="A338" s="40"/>
      <c r="B338" s="46"/>
      <c r="C338" s="310" t="s">
        <v>346</v>
      </c>
      <c r="D338" s="310" t="s">
        <v>347</v>
      </c>
      <c r="E338" s="18" t="s">
        <v>348</v>
      </c>
      <c r="F338" s="311">
        <v>104.01000000000001</v>
      </c>
      <c r="G338" s="40"/>
      <c r="H338" s="46"/>
    </row>
    <row r="339" s="2" customFormat="1">
      <c r="A339" s="40"/>
      <c r="B339" s="46"/>
      <c r="C339" s="310" t="s">
        <v>360</v>
      </c>
      <c r="D339" s="310" t="s">
        <v>361</v>
      </c>
      <c r="E339" s="18" t="s">
        <v>348</v>
      </c>
      <c r="F339" s="311">
        <v>104.01000000000001</v>
      </c>
      <c r="G339" s="40"/>
      <c r="H339" s="46"/>
    </row>
    <row r="340" s="2" customFormat="1">
      <c r="A340" s="40"/>
      <c r="B340" s="46"/>
      <c r="C340" s="310" t="s">
        <v>388</v>
      </c>
      <c r="D340" s="310" t="s">
        <v>389</v>
      </c>
      <c r="E340" s="18" t="s">
        <v>348</v>
      </c>
      <c r="F340" s="311">
        <v>72.484999999999999</v>
      </c>
      <c r="G340" s="40"/>
      <c r="H340" s="46"/>
    </row>
    <row r="341" s="2" customFormat="1">
      <c r="A341" s="40"/>
      <c r="B341" s="46"/>
      <c r="C341" s="310" t="s">
        <v>400</v>
      </c>
      <c r="D341" s="310" t="s">
        <v>401</v>
      </c>
      <c r="E341" s="18" t="s">
        <v>348</v>
      </c>
      <c r="F341" s="311">
        <v>72.484999999999999</v>
      </c>
      <c r="G341" s="40"/>
      <c r="H341" s="46"/>
    </row>
    <row r="342" s="2" customFormat="1" ht="16.8" customHeight="1">
      <c r="A342" s="40"/>
      <c r="B342" s="46"/>
      <c r="C342" s="306" t="s">
        <v>178</v>
      </c>
      <c r="D342" s="307" t="s">
        <v>1</v>
      </c>
      <c r="E342" s="308" t="s">
        <v>1</v>
      </c>
      <c r="F342" s="309">
        <v>7.8689999999999998</v>
      </c>
      <c r="G342" s="40"/>
      <c r="H342" s="46"/>
    </row>
    <row r="343" s="2" customFormat="1" ht="16.8" customHeight="1">
      <c r="A343" s="40"/>
      <c r="B343" s="46"/>
      <c r="C343" s="310" t="s">
        <v>178</v>
      </c>
      <c r="D343" s="310" t="s">
        <v>356</v>
      </c>
      <c r="E343" s="18" t="s">
        <v>1</v>
      </c>
      <c r="F343" s="311">
        <v>7.8689999999999998</v>
      </c>
      <c r="G343" s="40"/>
      <c r="H343" s="46"/>
    </row>
    <row r="344" s="2" customFormat="1" ht="16.8" customHeight="1">
      <c r="A344" s="40"/>
      <c r="B344" s="46"/>
      <c r="C344" s="312" t="s">
        <v>2478</v>
      </c>
      <c r="D344" s="40"/>
      <c r="E344" s="40"/>
      <c r="F344" s="40"/>
      <c r="G344" s="40"/>
      <c r="H344" s="46"/>
    </row>
    <row r="345" s="2" customFormat="1">
      <c r="A345" s="40"/>
      <c r="B345" s="46"/>
      <c r="C345" s="310" t="s">
        <v>346</v>
      </c>
      <c r="D345" s="310" t="s">
        <v>347</v>
      </c>
      <c r="E345" s="18" t="s">
        <v>348</v>
      </c>
      <c r="F345" s="311">
        <v>104.01000000000001</v>
      </c>
      <c r="G345" s="40"/>
      <c r="H345" s="46"/>
    </row>
    <row r="346" s="2" customFormat="1" ht="16.8" customHeight="1">
      <c r="A346" s="40"/>
      <c r="B346" s="46"/>
      <c r="C346" s="310" t="s">
        <v>435</v>
      </c>
      <c r="D346" s="310" t="s">
        <v>436</v>
      </c>
      <c r="E346" s="18" t="s">
        <v>348</v>
      </c>
      <c r="F346" s="311">
        <v>149.66999999999999</v>
      </c>
      <c r="G346" s="40"/>
      <c r="H346" s="46"/>
    </row>
    <row r="347" s="2" customFormat="1" ht="16.8" customHeight="1">
      <c r="A347" s="40"/>
      <c r="B347" s="46"/>
      <c r="C347" s="306" t="s">
        <v>176</v>
      </c>
      <c r="D347" s="307" t="s">
        <v>1</v>
      </c>
      <c r="E347" s="308" t="s">
        <v>1</v>
      </c>
      <c r="F347" s="309">
        <v>200.15100000000001</v>
      </c>
      <c r="G347" s="40"/>
      <c r="H347" s="46"/>
    </row>
    <row r="348" s="2" customFormat="1" ht="16.8" customHeight="1">
      <c r="A348" s="40"/>
      <c r="B348" s="46"/>
      <c r="C348" s="310" t="s">
        <v>350</v>
      </c>
      <c r="D348" s="310" t="s">
        <v>351</v>
      </c>
      <c r="E348" s="18" t="s">
        <v>1</v>
      </c>
      <c r="F348" s="311">
        <v>42.883000000000003</v>
      </c>
      <c r="G348" s="40"/>
      <c r="H348" s="46"/>
    </row>
    <row r="349" s="2" customFormat="1">
      <c r="A349" s="40"/>
      <c r="B349" s="46"/>
      <c r="C349" s="310" t="s">
        <v>352</v>
      </c>
      <c r="D349" s="310" t="s">
        <v>353</v>
      </c>
      <c r="E349" s="18" t="s">
        <v>1</v>
      </c>
      <c r="F349" s="311">
        <v>154.67099999999999</v>
      </c>
      <c r="G349" s="40"/>
      <c r="H349" s="46"/>
    </row>
    <row r="350" s="2" customFormat="1" ht="16.8" customHeight="1">
      <c r="A350" s="40"/>
      <c r="B350" s="46"/>
      <c r="C350" s="310" t="s">
        <v>354</v>
      </c>
      <c r="D350" s="310" t="s">
        <v>355</v>
      </c>
      <c r="E350" s="18" t="s">
        <v>1</v>
      </c>
      <c r="F350" s="311">
        <v>2.597</v>
      </c>
      <c r="G350" s="40"/>
      <c r="H350" s="46"/>
    </row>
    <row r="351" s="2" customFormat="1" ht="16.8" customHeight="1">
      <c r="A351" s="40"/>
      <c r="B351" s="46"/>
      <c r="C351" s="310" t="s">
        <v>176</v>
      </c>
      <c r="D351" s="310" t="s">
        <v>281</v>
      </c>
      <c r="E351" s="18" t="s">
        <v>1</v>
      </c>
      <c r="F351" s="311">
        <v>200.15100000000001</v>
      </c>
      <c r="G351" s="40"/>
      <c r="H351" s="46"/>
    </row>
    <row r="352" s="2" customFormat="1" ht="16.8" customHeight="1">
      <c r="A352" s="40"/>
      <c r="B352" s="46"/>
      <c r="C352" s="312" t="s">
        <v>2478</v>
      </c>
      <c r="D352" s="40"/>
      <c r="E352" s="40"/>
      <c r="F352" s="40"/>
      <c r="G352" s="40"/>
      <c r="H352" s="46"/>
    </row>
    <row r="353" s="2" customFormat="1">
      <c r="A353" s="40"/>
      <c r="B353" s="46"/>
      <c r="C353" s="310" t="s">
        <v>346</v>
      </c>
      <c r="D353" s="310" t="s">
        <v>347</v>
      </c>
      <c r="E353" s="18" t="s">
        <v>348</v>
      </c>
      <c r="F353" s="311">
        <v>104.01000000000001</v>
      </c>
      <c r="G353" s="40"/>
      <c r="H353" s="46"/>
    </row>
    <row r="354" s="2" customFormat="1">
      <c r="A354" s="40"/>
      <c r="B354" s="46"/>
      <c r="C354" s="310" t="s">
        <v>388</v>
      </c>
      <c r="D354" s="310" t="s">
        <v>389</v>
      </c>
      <c r="E354" s="18" t="s">
        <v>348</v>
      </c>
      <c r="F354" s="311">
        <v>72.484999999999999</v>
      </c>
      <c r="G354" s="40"/>
      <c r="H354" s="46"/>
    </row>
    <row r="355" s="2" customFormat="1">
      <c r="A355" s="40"/>
      <c r="B355" s="46"/>
      <c r="C355" s="310" t="s">
        <v>400</v>
      </c>
      <c r="D355" s="310" t="s">
        <v>401</v>
      </c>
      <c r="E355" s="18" t="s">
        <v>348</v>
      </c>
      <c r="F355" s="311">
        <v>72.484999999999999</v>
      </c>
      <c r="G355" s="40"/>
      <c r="H355" s="46"/>
    </row>
    <row r="356" s="2" customFormat="1" ht="16.8" customHeight="1">
      <c r="A356" s="40"/>
      <c r="B356" s="46"/>
      <c r="C356" s="310" t="s">
        <v>435</v>
      </c>
      <c r="D356" s="310" t="s">
        <v>436</v>
      </c>
      <c r="E356" s="18" t="s">
        <v>348</v>
      </c>
      <c r="F356" s="311">
        <v>149.66999999999999</v>
      </c>
      <c r="G356" s="40"/>
      <c r="H356" s="46"/>
    </row>
    <row r="357" s="2" customFormat="1" ht="16.8" customHeight="1">
      <c r="A357" s="40"/>
      <c r="B357" s="46"/>
      <c r="C357" s="306" t="s">
        <v>182</v>
      </c>
      <c r="D357" s="307" t="s">
        <v>1</v>
      </c>
      <c r="E357" s="308" t="s">
        <v>1</v>
      </c>
      <c r="F357" s="309">
        <v>104.01000000000001</v>
      </c>
      <c r="G357" s="40"/>
      <c r="H357" s="46"/>
    </row>
    <row r="358" s="2" customFormat="1" ht="16.8" customHeight="1">
      <c r="A358" s="40"/>
      <c r="B358" s="46"/>
      <c r="C358" s="310" t="s">
        <v>182</v>
      </c>
      <c r="D358" s="310" t="s">
        <v>358</v>
      </c>
      <c r="E358" s="18" t="s">
        <v>1</v>
      </c>
      <c r="F358" s="311">
        <v>104.01000000000001</v>
      </c>
      <c r="G358" s="40"/>
      <c r="H358" s="46"/>
    </row>
    <row r="359" s="2" customFormat="1" ht="16.8" customHeight="1">
      <c r="A359" s="40"/>
      <c r="B359" s="46"/>
      <c r="C359" s="312" t="s">
        <v>2478</v>
      </c>
      <c r="D359" s="40"/>
      <c r="E359" s="40"/>
      <c r="F359" s="40"/>
      <c r="G359" s="40"/>
      <c r="H359" s="46"/>
    </row>
    <row r="360" s="2" customFormat="1">
      <c r="A360" s="40"/>
      <c r="B360" s="46"/>
      <c r="C360" s="310" t="s">
        <v>346</v>
      </c>
      <c r="D360" s="310" t="s">
        <v>347</v>
      </c>
      <c r="E360" s="18" t="s">
        <v>348</v>
      </c>
      <c r="F360" s="311">
        <v>104.01000000000001</v>
      </c>
      <c r="G360" s="40"/>
      <c r="H360" s="46"/>
    </row>
    <row r="361" s="2" customFormat="1">
      <c r="A361" s="40"/>
      <c r="B361" s="46"/>
      <c r="C361" s="310" t="s">
        <v>388</v>
      </c>
      <c r="D361" s="310" t="s">
        <v>389</v>
      </c>
      <c r="E361" s="18" t="s">
        <v>348</v>
      </c>
      <c r="F361" s="311">
        <v>72.484999999999999</v>
      </c>
      <c r="G361" s="40"/>
      <c r="H361" s="46"/>
    </row>
    <row r="362" s="2" customFormat="1" ht="16.8" customHeight="1">
      <c r="A362" s="40"/>
      <c r="B362" s="46"/>
      <c r="C362" s="306" t="s">
        <v>184</v>
      </c>
      <c r="D362" s="307" t="s">
        <v>1</v>
      </c>
      <c r="E362" s="308" t="s">
        <v>1</v>
      </c>
      <c r="F362" s="309">
        <v>104.01000000000001</v>
      </c>
      <c r="G362" s="40"/>
      <c r="H362" s="46"/>
    </row>
    <row r="363" s="2" customFormat="1" ht="16.8" customHeight="1">
      <c r="A363" s="40"/>
      <c r="B363" s="46"/>
      <c r="C363" s="310" t="s">
        <v>184</v>
      </c>
      <c r="D363" s="310" t="s">
        <v>358</v>
      </c>
      <c r="E363" s="18" t="s">
        <v>1</v>
      </c>
      <c r="F363" s="311">
        <v>104.01000000000001</v>
      </c>
      <c r="G363" s="40"/>
      <c r="H363" s="46"/>
    </row>
    <row r="364" s="2" customFormat="1" ht="16.8" customHeight="1">
      <c r="A364" s="40"/>
      <c r="B364" s="46"/>
      <c r="C364" s="312" t="s">
        <v>2478</v>
      </c>
      <c r="D364" s="40"/>
      <c r="E364" s="40"/>
      <c r="F364" s="40"/>
      <c r="G364" s="40"/>
      <c r="H364" s="46"/>
    </row>
    <row r="365" s="2" customFormat="1">
      <c r="A365" s="40"/>
      <c r="B365" s="46"/>
      <c r="C365" s="310" t="s">
        <v>360</v>
      </c>
      <c r="D365" s="310" t="s">
        <v>361</v>
      </c>
      <c r="E365" s="18" t="s">
        <v>348</v>
      </c>
      <c r="F365" s="311">
        <v>104.01000000000001</v>
      </c>
      <c r="G365" s="40"/>
      <c r="H365" s="46"/>
    </row>
    <row r="366" s="2" customFormat="1">
      <c r="A366" s="40"/>
      <c r="B366" s="46"/>
      <c r="C366" s="310" t="s">
        <v>400</v>
      </c>
      <c r="D366" s="310" t="s">
        <v>401</v>
      </c>
      <c r="E366" s="18" t="s">
        <v>348</v>
      </c>
      <c r="F366" s="311">
        <v>72.484999999999999</v>
      </c>
      <c r="G366" s="40"/>
      <c r="H366" s="46"/>
    </row>
    <row r="367" s="2" customFormat="1" ht="16.8" customHeight="1">
      <c r="A367" s="40"/>
      <c r="B367" s="46"/>
      <c r="C367" s="306" t="s">
        <v>189</v>
      </c>
      <c r="D367" s="307" t="s">
        <v>1</v>
      </c>
      <c r="E367" s="308" t="s">
        <v>1</v>
      </c>
      <c r="F367" s="309">
        <v>3.1429999999999998</v>
      </c>
      <c r="G367" s="40"/>
      <c r="H367" s="46"/>
    </row>
    <row r="368" s="2" customFormat="1" ht="16.8" customHeight="1">
      <c r="A368" s="40"/>
      <c r="B368" s="46"/>
      <c r="C368" s="310" t="s">
        <v>189</v>
      </c>
      <c r="D368" s="310" t="s">
        <v>393</v>
      </c>
      <c r="E368" s="18" t="s">
        <v>1</v>
      </c>
      <c r="F368" s="311">
        <v>3.1429999999999998</v>
      </c>
      <c r="G368" s="40"/>
      <c r="H368" s="46"/>
    </row>
    <row r="369" s="2" customFormat="1" ht="16.8" customHeight="1">
      <c r="A369" s="40"/>
      <c r="B369" s="46"/>
      <c r="C369" s="312" t="s">
        <v>2478</v>
      </c>
      <c r="D369" s="40"/>
      <c r="E369" s="40"/>
      <c r="F369" s="40"/>
      <c r="G369" s="40"/>
      <c r="H369" s="46"/>
    </row>
    <row r="370" s="2" customFormat="1">
      <c r="A370" s="40"/>
      <c r="B370" s="46"/>
      <c r="C370" s="310" t="s">
        <v>388</v>
      </c>
      <c r="D370" s="310" t="s">
        <v>389</v>
      </c>
      <c r="E370" s="18" t="s">
        <v>348</v>
      </c>
      <c r="F370" s="311">
        <v>72.484999999999999</v>
      </c>
      <c r="G370" s="40"/>
      <c r="H370" s="46"/>
    </row>
    <row r="371" s="2" customFormat="1">
      <c r="A371" s="40"/>
      <c r="B371" s="46"/>
      <c r="C371" s="310" t="s">
        <v>400</v>
      </c>
      <c r="D371" s="310" t="s">
        <v>401</v>
      </c>
      <c r="E371" s="18" t="s">
        <v>348</v>
      </c>
      <c r="F371" s="311">
        <v>72.484999999999999</v>
      </c>
      <c r="G371" s="40"/>
      <c r="H371" s="46"/>
    </row>
    <row r="372" s="2" customFormat="1" ht="16.8" customHeight="1">
      <c r="A372" s="40"/>
      <c r="B372" s="46"/>
      <c r="C372" s="310" t="s">
        <v>435</v>
      </c>
      <c r="D372" s="310" t="s">
        <v>436</v>
      </c>
      <c r="E372" s="18" t="s">
        <v>348</v>
      </c>
      <c r="F372" s="311">
        <v>149.66999999999999</v>
      </c>
      <c r="G372" s="40"/>
      <c r="H372" s="46"/>
    </row>
    <row r="373" s="2" customFormat="1" ht="16.8" customHeight="1">
      <c r="A373" s="40"/>
      <c r="B373" s="46"/>
      <c r="C373" s="306" t="s">
        <v>187</v>
      </c>
      <c r="D373" s="307" t="s">
        <v>1</v>
      </c>
      <c r="E373" s="308" t="s">
        <v>1</v>
      </c>
      <c r="F373" s="309">
        <v>113.53100000000001</v>
      </c>
      <c r="G373" s="40"/>
      <c r="H373" s="46"/>
    </row>
    <row r="374" s="2" customFormat="1" ht="16.8" customHeight="1">
      <c r="A374" s="40"/>
      <c r="B374" s="46"/>
      <c r="C374" s="310" t="s">
        <v>1</v>
      </c>
      <c r="D374" s="310" t="s">
        <v>391</v>
      </c>
      <c r="E374" s="18" t="s">
        <v>1</v>
      </c>
      <c r="F374" s="311">
        <v>0</v>
      </c>
      <c r="G374" s="40"/>
      <c r="H374" s="46"/>
    </row>
    <row r="375" s="2" customFormat="1">
      <c r="A375" s="40"/>
      <c r="B375" s="46"/>
      <c r="C375" s="310" t="s">
        <v>187</v>
      </c>
      <c r="D375" s="310" t="s">
        <v>392</v>
      </c>
      <c r="E375" s="18" t="s">
        <v>1</v>
      </c>
      <c r="F375" s="311">
        <v>113.53100000000001</v>
      </c>
      <c r="G375" s="40"/>
      <c r="H375" s="46"/>
    </row>
    <row r="376" s="2" customFormat="1" ht="16.8" customHeight="1">
      <c r="A376" s="40"/>
      <c r="B376" s="46"/>
      <c r="C376" s="312" t="s">
        <v>2478</v>
      </c>
      <c r="D376" s="40"/>
      <c r="E376" s="40"/>
      <c r="F376" s="40"/>
      <c r="G376" s="40"/>
      <c r="H376" s="46"/>
    </row>
    <row r="377" s="2" customFormat="1">
      <c r="A377" s="40"/>
      <c r="B377" s="46"/>
      <c r="C377" s="310" t="s">
        <v>388</v>
      </c>
      <c r="D377" s="310" t="s">
        <v>389</v>
      </c>
      <c r="E377" s="18" t="s">
        <v>348</v>
      </c>
      <c r="F377" s="311">
        <v>72.484999999999999</v>
      </c>
      <c r="G377" s="40"/>
      <c r="H377" s="46"/>
    </row>
    <row r="378" s="2" customFormat="1" ht="16.8" customHeight="1">
      <c r="A378" s="40"/>
      <c r="B378" s="46"/>
      <c r="C378" s="310" t="s">
        <v>435</v>
      </c>
      <c r="D378" s="310" t="s">
        <v>436</v>
      </c>
      <c r="E378" s="18" t="s">
        <v>348</v>
      </c>
      <c r="F378" s="311">
        <v>149.66999999999999</v>
      </c>
      <c r="G378" s="40"/>
      <c r="H378" s="46"/>
    </row>
    <row r="379" s="2" customFormat="1" ht="16.8" customHeight="1">
      <c r="A379" s="40"/>
      <c r="B379" s="46"/>
      <c r="C379" s="306" t="s">
        <v>170</v>
      </c>
      <c r="D379" s="307" t="s">
        <v>1</v>
      </c>
      <c r="E379" s="308" t="s">
        <v>1</v>
      </c>
      <c r="F379" s="309">
        <v>0.90000000000000002</v>
      </c>
      <c r="G379" s="40"/>
      <c r="H379" s="46"/>
    </row>
    <row r="380" s="2" customFormat="1" ht="16.8" customHeight="1">
      <c r="A380" s="40"/>
      <c r="B380" s="46"/>
      <c r="C380" s="310" t="s">
        <v>170</v>
      </c>
      <c r="D380" s="310" t="s">
        <v>336</v>
      </c>
      <c r="E380" s="18" t="s">
        <v>1</v>
      </c>
      <c r="F380" s="311">
        <v>0.90000000000000002</v>
      </c>
      <c r="G380" s="40"/>
      <c r="H380" s="46"/>
    </row>
    <row r="381" s="2" customFormat="1" ht="16.8" customHeight="1">
      <c r="A381" s="40"/>
      <c r="B381" s="46"/>
      <c r="C381" s="312" t="s">
        <v>2478</v>
      </c>
      <c r="D381" s="40"/>
      <c r="E381" s="40"/>
      <c r="F381" s="40"/>
      <c r="G381" s="40"/>
      <c r="H381" s="46"/>
    </row>
    <row r="382" s="2" customFormat="1" ht="16.8" customHeight="1">
      <c r="A382" s="40"/>
      <c r="B382" s="46"/>
      <c r="C382" s="310" t="s">
        <v>333</v>
      </c>
      <c r="D382" s="310" t="s">
        <v>334</v>
      </c>
      <c r="E382" s="18" t="s">
        <v>308</v>
      </c>
      <c r="F382" s="311">
        <v>0.90000000000000002</v>
      </c>
      <c r="G382" s="40"/>
      <c r="H382" s="46"/>
    </row>
    <row r="383" s="2" customFormat="1" ht="16.8" customHeight="1">
      <c r="A383" s="40"/>
      <c r="B383" s="46"/>
      <c r="C383" s="310" t="s">
        <v>364</v>
      </c>
      <c r="D383" s="310" t="s">
        <v>365</v>
      </c>
      <c r="E383" s="18" t="s">
        <v>348</v>
      </c>
      <c r="F383" s="311">
        <v>9.6300000000000008</v>
      </c>
      <c r="G383" s="40"/>
      <c r="H383" s="46"/>
    </row>
    <row r="384" s="2" customFormat="1" ht="16.8" customHeight="1">
      <c r="A384" s="40"/>
      <c r="B384" s="46"/>
      <c r="C384" s="306" t="s">
        <v>168</v>
      </c>
      <c r="D384" s="307" t="s">
        <v>1</v>
      </c>
      <c r="E384" s="308" t="s">
        <v>1</v>
      </c>
      <c r="F384" s="309">
        <v>5.4000000000000004</v>
      </c>
      <c r="G384" s="40"/>
      <c r="H384" s="46"/>
    </row>
    <row r="385" s="2" customFormat="1" ht="16.8" customHeight="1">
      <c r="A385" s="40"/>
      <c r="B385" s="46"/>
      <c r="C385" s="310" t="s">
        <v>168</v>
      </c>
      <c r="D385" s="310" t="s">
        <v>331</v>
      </c>
      <c r="E385" s="18" t="s">
        <v>1</v>
      </c>
      <c r="F385" s="311">
        <v>5.4000000000000004</v>
      </c>
      <c r="G385" s="40"/>
      <c r="H385" s="46"/>
    </row>
    <row r="386" s="2" customFormat="1" ht="16.8" customHeight="1">
      <c r="A386" s="40"/>
      <c r="B386" s="46"/>
      <c r="C386" s="312" t="s">
        <v>2478</v>
      </c>
      <c r="D386" s="40"/>
      <c r="E386" s="40"/>
      <c r="F386" s="40"/>
      <c r="G386" s="40"/>
      <c r="H386" s="46"/>
    </row>
    <row r="387" s="2" customFormat="1" ht="16.8" customHeight="1">
      <c r="A387" s="40"/>
      <c r="B387" s="46"/>
      <c r="C387" s="310" t="s">
        <v>328</v>
      </c>
      <c r="D387" s="310" t="s">
        <v>329</v>
      </c>
      <c r="E387" s="18" t="s">
        <v>308</v>
      </c>
      <c r="F387" s="311">
        <v>5.4000000000000004</v>
      </c>
      <c r="G387" s="40"/>
      <c r="H387" s="46"/>
    </row>
    <row r="388" s="2" customFormat="1" ht="16.8" customHeight="1">
      <c r="A388" s="40"/>
      <c r="B388" s="46"/>
      <c r="C388" s="310" t="s">
        <v>364</v>
      </c>
      <c r="D388" s="310" t="s">
        <v>365</v>
      </c>
      <c r="E388" s="18" t="s">
        <v>348</v>
      </c>
      <c r="F388" s="311">
        <v>9.6300000000000008</v>
      </c>
      <c r="G388" s="40"/>
      <c r="H388" s="46"/>
    </row>
    <row r="389" s="2" customFormat="1" ht="16.8" customHeight="1">
      <c r="A389" s="40"/>
      <c r="B389" s="46"/>
      <c r="C389" s="306" t="s">
        <v>443</v>
      </c>
      <c r="D389" s="307" t="s">
        <v>1</v>
      </c>
      <c r="E389" s="308" t="s">
        <v>1</v>
      </c>
      <c r="F389" s="309">
        <v>149.66999999999999</v>
      </c>
      <c r="G389" s="40"/>
      <c r="H389" s="46"/>
    </row>
    <row r="390" s="2" customFormat="1" ht="16.8" customHeight="1">
      <c r="A390" s="40"/>
      <c r="B390" s="46"/>
      <c r="C390" s="310" t="s">
        <v>196</v>
      </c>
      <c r="D390" s="310" t="s">
        <v>438</v>
      </c>
      <c r="E390" s="18" t="s">
        <v>1</v>
      </c>
      <c r="F390" s="311">
        <v>86.620000000000005</v>
      </c>
      <c r="G390" s="40"/>
      <c r="H390" s="46"/>
    </row>
    <row r="391" s="2" customFormat="1">
      <c r="A391" s="40"/>
      <c r="B391" s="46"/>
      <c r="C391" s="310" t="s">
        <v>217</v>
      </c>
      <c r="D391" s="310" t="s">
        <v>439</v>
      </c>
      <c r="E391" s="18" t="s">
        <v>1</v>
      </c>
      <c r="F391" s="311">
        <v>58.323999999999998</v>
      </c>
      <c r="G391" s="40"/>
      <c r="H391" s="46"/>
    </row>
    <row r="392" s="2" customFormat="1" ht="16.8" customHeight="1">
      <c r="A392" s="40"/>
      <c r="B392" s="46"/>
      <c r="C392" s="310" t="s">
        <v>440</v>
      </c>
      <c r="D392" s="310" t="s">
        <v>441</v>
      </c>
      <c r="E392" s="18" t="s">
        <v>1</v>
      </c>
      <c r="F392" s="311">
        <v>4.726</v>
      </c>
      <c r="G392" s="40"/>
      <c r="H392" s="46"/>
    </row>
    <row r="393" s="2" customFormat="1" ht="16.8" customHeight="1">
      <c r="A393" s="40"/>
      <c r="B393" s="46"/>
      <c r="C393" s="310" t="s">
        <v>443</v>
      </c>
      <c r="D393" s="310" t="s">
        <v>344</v>
      </c>
      <c r="E393" s="18" t="s">
        <v>1</v>
      </c>
      <c r="F393" s="311">
        <v>149.66999999999999</v>
      </c>
      <c r="G393" s="40"/>
      <c r="H393" s="46"/>
    </row>
    <row r="394" s="2" customFormat="1" ht="16.8" customHeight="1">
      <c r="A394" s="40"/>
      <c r="B394" s="46"/>
      <c r="C394" s="306" t="s">
        <v>217</v>
      </c>
      <c r="D394" s="307" t="s">
        <v>1</v>
      </c>
      <c r="E394" s="308" t="s">
        <v>1</v>
      </c>
      <c r="F394" s="309">
        <v>58.323999999999998</v>
      </c>
      <c r="G394" s="40"/>
      <c r="H394" s="46"/>
    </row>
    <row r="395" s="2" customFormat="1">
      <c r="A395" s="40"/>
      <c r="B395" s="46"/>
      <c r="C395" s="310" t="s">
        <v>217</v>
      </c>
      <c r="D395" s="310" t="s">
        <v>439</v>
      </c>
      <c r="E395" s="18" t="s">
        <v>1</v>
      </c>
      <c r="F395" s="311">
        <v>58.323999999999998</v>
      </c>
      <c r="G395" s="40"/>
      <c r="H395" s="46"/>
    </row>
    <row r="396" s="2" customFormat="1" ht="16.8" customHeight="1">
      <c r="A396" s="40"/>
      <c r="B396" s="46"/>
      <c r="C396" s="312" t="s">
        <v>2478</v>
      </c>
      <c r="D396" s="40"/>
      <c r="E396" s="40"/>
      <c r="F396" s="40"/>
      <c r="G396" s="40"/>
      <c r="H396" s="46"/>
    </row>
    <row r="397" s="2" customFormat="1" ht="16.8" customHeight="1">
      <c r="A397" s="40"/>
      <c r="B397" s="46"/>
      <c r="C397" s="310" t="s">
        <v>435</v>
      </c>
      <c r="D397" s="310" t="s">
        <v>436</v>
      </c>
      <c r="E397" s="18" t="s">
        <v>348</v>
      </c>
      <c r="F397" s="311">
        <v>149.66999999999999</v>
      </c>
      <c r="G397" s="40"/>
      <c r="H397" s="46"/>
    </row>
    <row r="398" s="2" customFormat="1">
      <c r="A398" s="40"/>
      <c r="B398" s="46"/>
      <c r="C398" s="310" t="s">
        <v>388</v>
      </c>
      <c r="D398" s="310" t="s">
        <v>389</v>
      </c>
      <c r="E398" s="18" t="s">
        <v>348</v>
      </c>
      <c r="F398" s="311">
        <v>72.484999999999999</v>
      </c>
      <c r="G398" s="40"/>
      <c r="H398" s="46"/>
    </row>
    <row r="399" s="2" customFormat="1">
      <c r="A399" s="40"/>
      <c r="B399" s="46"/>
      <c r="C399" s="310" t="s">
        <v>400</v>
      </c>
      <c r="D399" s="310" t="s">
        <v>401</v>
      </c>
      <c r="E399" s="18" t="s">
        <v>348</v>
      </c>
      <c r="F399" s="311">
        <v>72.484999999999999</v>
      </c>
      <c r="G399" s="40"/>
      <c r="H399" s="46"/>
    </row>
    <row r="400" s="2" customFormat="1" ht="16.8" customHeight="1">
      <c r="A400" s="40"/>
      <c r="B400" s="46"/>
      <c r="C400" s="310" t="s">
        <v>410</v>
      </c>
      <c r="D400" s="310" t="s">
        <v>411</v>
      </c>
      <c r="E400" s="18" t="s">
        <v>348</v>
      </c>
      <c r="F400" s="311">
        <v>29.161999999999999</v>
      </c>
      <c r="G400" s="40"/>
      <c r="H400" s="46"/>
    </row>
    <row r="401" s="2" customFormat="1" ht="16.8" customHeight="1">
      <c r="A401" s="40"/>
      <c r="B401" s="46"/>
      <c r="C401" s="310" t="s">
        <v>415</v>
      </c>
      <c r="D401" s="310" t="s">
        <v>416</v>
      </c>
      <c r="E401" s="18" t="s">
        <v>348</v>
      </c>
      <c r="F401" s="311">
        <v>29.161999999999999</v>
      </c>
      <c r="G401" s="40"/>
      <c r="H401" s="46"/>
    </row>
    <row r="402" s="2" customFormat="1" ht="16.8" customHeight="1">
      <c r="A402" s="40"/>
      <c r="B402" s="46"/>
      <c r="C402" s="306" t="s">
        <v>440</v>
      </c>
      <c r="D402" s="307" t="s">
        <v>1</v>
      </c>
      <c r="E402" s="308" t="s">
        <v>1</v>
      </c>
      <c r="F402" s="309">
        <v>4.726</v>
      </c>
      <c r="G402" s="40"/>
      <c r="H402" s="46"/>
    </row>
    <row r="403" s="2" customFormat="1" ht="16.8" customHeight="1">
      <c r="A403" s="40"/>
      <c r="B403" s="46"/>
      <c r="C403" s="310" t="s">
        <v>440</v>
      </c>
      <c r="D403" s="310" t="s">
        <v>441</v>
      </c>
      <c r="E403" s="18" t="s">
        <v>1</v>
      </c>
      <c r="F403" s="311">
        <v>4.726</v>
      </c>
      <c r="G403" s="40"/>
      <c r="H403" s="46"/>
    </row>
    <row r="404" s="2" customFormat="1" ht="16.8" customHeight="1">
      <c r="A404" s="40"/>
      <c r="B404" s="46"/>
      <c r="C404" s="306" t="s">
        <v>196</v>
      </c>
      <c r="D404" s="307" t="s">
        <v>1</v>
      </c>
      <c r="E404" s="308" t="s">
        <v>1</v>
      </c>
      <c r="F404" s="309">
        <v>86.620000000000005</v>
      </c>
      <c r="G404" s="40"/>
      <c r="H404" s="46"/>
    </row>
    <row r="405" s="2" customFormat="1" ht="16.8" customHeight="1">
      <c r="A405" s="40"/>
      <c r="B405" s="46"/>
      <c r="C405" s="310" t="s">
        <v>196</v>
      </c>
      <c r="D405" s="310" t="s">
        <v>438</v>
      </c>
      <c r="E405" s="18" t="s">
        <v>1</v>
      </c>
      <c r="F405" s="311">
        <v>86.620000000000005</v>
      </c>
      <c r="G405" s="40"/>
      <c r="H405" s="46"/>
    </row>
    <row r="406" s="2" customFormat="1" ht="16.8" customHeight="1">
      <c r="A406" s="40"/>
      <c r="B406" s="46"/>
      <c r="C406" s="312" t="s">
        <v>2478</v>
      </c>
      <c r="D406" s="40"/>
      <c r="E406" s="40"/>
      <c r="F406" s="40"/>
      <c r="G406" s="40"/>
      <c r="H406" s="46"/>
    </row>
    <row r="407" s="2" customFormat="1" ht="16.8" customHeight="1">
      <c r="A407" s="40"/>
      <c r="B407" s="46"/>
      <c r="C407" s="310" t="s">
        <v>435</v>
      </c>
      <c r="D407" s="310" t="s">
        <v>436</v>
      </c>
      <c r="E407" s="18" t="s">
        <v>348</v>
      </c>
      <c r="F407" s="311">
        <v>149.66999999999999</v>
      </c>
      <c r="G407" s="40"/>
      <c r="H407" s="46"/>
    </row>
    <row r="408" s="2" customFormat="1" ht="16.8" customHeight="1">
      <c r="A408" s="40"/>
      <c r="B408" s="46"/>
      <c r="C408" s="310" t="s">
        <v>446</v>
      </c>
      <c r="D408" s="310" t="s">
        <v>447</v>
      </c>
      <c r="E408" s="18" t="s">
        <v>426</v>
      </c>
      <c r="F408" s="311">
        <v>173.24000000000001</v>
      </c>
      <c r="G408" s="40"/>
      <c r="H408" s="46"/>
    </row>
    <row r="409" s="2" customFormat="1" ht="16.8" customHeight="1">
      <c r="A409" s="40"/>
      <c r="B409" s="46"/>
      <c r="C409" s="306" t="s">
        <v>442</v>
      </c>
      <c r="D409" s="307" t="s">
        <v>1</v>
      </c>
      <c r="E409" s="308" t="s">
        <v>1</v>
      </c>
      <c r="F409" s="309">
        <v>149.66999999999999</v>
      </c>
      <c r="G409" s="40"/>
      <c r="H409" s="46"/>
    </row>
    <row r="410" s="2" customFormat="1" ht="16.8" customHeight="1">
      <c r="A410" s="40"/>
      <c r="B410" s="46"/>
      <c r="C410" s="310" t="s">
        <v>196</v>
      </c>
      <c r="D410" s="310" t="s">
        <v>438</v>
      </c>
      <c r="E410" s="18" t="s">
        <v>1</v>
      </c>
      <c r="F410" s="311">
        <v>86.620000000000005</v>
      </c>
      <c r="G410" s="40"/>
      <c r="H410" s="46"/>
    </row>
    <row r="411" s="2" customFormat="1">
      <c r="A411" s="40"/>
      <c r="B411" s="46"/>
      <c r="C411" s="310" t="s">
        <v>217</v>
      </c>
      <c r="D411" s="310" t="s">
        <v>439</v>
      </c>
      <c r="E411" s="18" t="s">
        <v>1</v>
      </c>
      <c r="F411" s="311">
        <v>58.323999999999998</v>
      </c>
      <c r="G411" s="40"/>
      <c r="H411" s="46"/>
    </row>
    <row r="412" s="2" customFormat="1" ht="16.8" customHeight="1">
      <c r="A412" s="40"/>
      <c r="B412" s="46"/>
      <c r="C412" s="310" t="s">
        <v>440</v>
      </c>
      <c r="D412" s="310" t="s">
        <v>441</v>
      </c>
      <c r="E412" s="18" t="s">
        <v>1</v>
      </c>
      <c r="F412" s="311">
        <v>4.726</v>
      </c>
      <c r="G412" s="40"/>
      <c r="H412" s="46"/>
    </row>
    <row r="413" s="2" customFormat="1" ht="16.8" customHeight="1">
      <c r="A413" s="40"/>
      <c r="B413" s="46"/>
      <c r="C413" s="310" t="s">
        <v>442</v>
      </c>
      <c r="D413" s="310" t="s">
        <v>281</v>
      </c>
      <c r="E413" s="18" t="s">
        <v>1</v>
      </c>
      <c r="F413" s="311">
        <v>149.66999999999999</v>
      </c>
      <c r="G413" s="40"/>
      <c r="H413" s="46"/>
    </row>
    <row r="414" s="2" customFormat="1" ht="26.4" customHeight="1">
      <c r="A414" s="40"/>
      <c r="B414" s="46"/>
      <c r="C414" s="305" t="s">
        <v>2480</v>
      </c>
      <c r="D414" s="305" t="s">
        <v>98</v>
      </c>
      <c r="E414" s="40"/>
      <c r="F414" s="40"/>
      <c r="G414" s="40"/>
      <c r="H414" s="46"/>
    </row>
    <row r="415" s="2" customFormat="1" ht="16.8" customHeight="1">
      <c r="A415" s="40"/>
      <c r="B415" s="46"/>
      <c r="C415" s="306" t="s">
        <v>1054</v>
      </c>
      <c r="D415" s="307" t="s">
        <v>1</v>
      </c>
      <c r="E415" s="308" t="s">
        <v>1</v>
      </c>
      <c r="F415" s="309">
        <v>313.33999999999997</v>
      </c>
      <c r="G415" s="40"/>
      <c r="H415" s="46"/>
    </row>
    <row r="416" s="2" customFormat="1">
      <c r="A416" s="40"/>
      <c r="B416" s="46"/>
      <c r="C416" s="310" t="s">
        <v>1054</v>
      </c>
      <c r="D416" s="310" t="s">
        <v>1136</v>
      </c>
      <c r="E416" s="18" t="s">
        <v>1</v>
      </c>
      <c r="F416" s="311">
        <v>313.33999999999997</v>
      </c>
      <c r="G416" s="40"/>
      <c r="H416" s="46"/>
    </row>
    <row r="417" s="2" customFormat="1" ht="16.8" customHeight="1">
      <c r="A417" s="40"/>
      <c r="B417" s="46"/>
      <c r="C417" s="312" t="s">
        <v>2478</v>
      </c>
      <c r="D417" s="40"/>
      <c r="E417" s="40"/>
      <c r="F417" s="40"/>
      <c r="G417" s="40"/>
      <c r="H417" s="46"/>
    </row>
    <row r="418" s="2" customFormat="1">
      <c r="A418" s="40"/>
      <c r="B418" s="46"/>
      <c r="C418" s="310" t="s">
        <v>537</v>
      </c>
      <c r="D418" s="310" t="s">
        <v>538</v>
      </c>
      <c r="E418" s="18" t="s">
        <v>269</v>
      </c>
      <c r="F418" s="311">
        <v>313.33999999999997</v>
      </c>
      <c r="G418" s="40"/>
      <c r="H418" s="46"/>
    </row>
    <row r="419" s="2" customFormat="1" ht="16.8" customHeight="1">
      <c r="A419" s="40"/>
      <c r="B419" s="46"/>
      <c r="C419" s="310" t="s">
        <v>531</v>
      </c>
      <c r="D419" s="310" t="s">
        <v>532</v>
      </c>
      <c r="E419" s="18" t="s">
        <v>269</v>
      </c>
      <c r="F419" s="311">
        <v>313.33999999999997</v>
      </c>
      <c r="G419" s="40"/>
      <c r="H419" s="46"/>
    </row>
    <row r="420" s="2" customFormat="1" ht="16.8" customHeight="1">
      <c r="A420" s="40"/>
      <c r="B420" s="46"/>
      <c r="C420" s="306" t="s">
        <v>1021</v>
      </c>
      <c r="D420" s="307" t="s">
        <v>1</v>
      </c>
      <c r="E420" s="308" t="s">
        <v>1</v>
      </c>
      <c r="F420" s="309">
        <v>15</v>
      </c>
      <c r="G420" s="40"/>
      <c r="H420" s="46"/>
    </row>
    <row r="421" s="2" customFormat="1" ht="16.8" customHeight="1">
      <c r="A421" s="40"/>
      <c r="B421" s="46"/>
      <c r="C421" s="310" t="s">
        <v>1020</v>
      </c>
      <c r="D421" s="310" t="s">
        <v>1061</v>
      </c>
      <c r="E421" s="18" t="s">
        <v>1</v>
      </c>
      <c r="F421" s="311">
        <v>15</v>
      </c>
      <c r="G421" s="40"/>
      <c r="H421" s="46"/>
    </row>
    <row r="422" s="2" customFormat="1" ht="16.8" customHeight="1">
      <c r="A422" s="40"/>
      <c r="B422" s="46"/>
      <c r="C422" s="310" t="s">
        <v>1021</v>
      </c>
      <c r="D422" s="310" t="s">
        <v>281</v>
      </c>
      <c r="E422" s="18" t="s">
        <v>1</v>
      </c>
      <c r="F422" s="311">
        <v>15</v>
      </c>
      <c r="G422" s="40"/>
      <c r="H422" s="46"/>
    </row>
    <row r="423" s="2" customFormat="1" ht="16.8" customHeight="1">
      <c r="A423" s="40"/>
      <c r="B423" s="46"/>
      <c r="C423" s="312" t="s">
        <v>2478</v>
      </c>
      <c r="D423" s="40"/>
      <c r="E423" s="40"/>
      <c r="F423" s="40"/>
      <c r="G423" s="40"/>
      <c r="H423" s="46"/>
    </row>
    <row r="424" s="2" customFormat="1" ht="16.8" customHeight="1">
      <c r="A424" s="40"/>
      <c r="B424" s="46"/>
      <c r="C424" s="310" t="s">
        <v>1057</v>
      </c>
      <c r="D424" s="310" t="s">
        <v>1058</v>
      </c>
      <c r="E424" s="18" t="s">
        <v>269</v>
      </c>
      <c r="F424" s="311">
        <v>258.30000000000001</v>
      </c>
      <c r="G424" s="40"/>
      <c r="H424" s="46"/>
    </row>
    <row r="425" s="2" customFormat="1" ht="16.8" customHeight="1">
      <c r="A425" s="40"/>
      <c r="B425" s="46"/>
      <c r="C425" s="310" t="s">
        <v>369</v>
      </c>
      <c r="D425" s="310" t="s">
        <v>370</v>
      </c>
      <c r="E425" s="18" t="s">
        <v>269</v>
      </c>
      <c r="F425" s="311">
        <v>496.22300000000001</v>
      </c>
      <c r="G425" s="40"/>
      <c r="H425" s="46"/>
    </row>
    <row r="426" s="2" customFormat="1">
      <c r="A426" s="40"/>
      <c r="B426" s="46"/>
      <c r="C426" s="310" t="s">
        <v>388</v>
      </c>
      <c r="D426" s="310" t="s">
        <v>389</v>
      </c>
      <c r="E426" s="18" t="s">
        <v>348</v>
      </c>
      <c r="F426" s="311">
        <v>57.901000000000003</v>
      </c>
      <c r="G426" s="40"/>
      <c r="H426" s="46"/>
    </row>
    <row r="427" s="2" customFormat="1" ht="16.8" customHeight="1">
      <c r="A427" s="40"/>
      <c r="B427" s="46"/>
      <c r="C427" s="310" t="s">
        <v>435</v>
      </c>
      <c r="D427" s="310" t="s">
        <v>436</v>
      </c>
      <c r="E427" s="18" t="s">
        <v>348</v>
      </c>
      <c r="F427" s="311">
        <v>130.30600000000001</v>
      </c>
      <c r="G427" s="40"/>
      <c r="H427" s="46"/>
    </row>
    <row r="428" s="2" customFormat="1" ht="16.8" customHeight="1">
      <c r="A428" s="40"/>
      <c r="B428" s="46"/>
      <c r="C428" s="310" t="s">
        <v>452</v>
      </c>
      <c r="D428" s="310" t="s">
        <v>453</v>
      </c>
      <c r="E428" s="18" t="s">
        <v>348</v>
      </c>
      <c r="F428" s="311">
        <v>38.393999999999998</v>
      </c>
      <c r="G428" s="40"/>
      <c r="H428" s="46"/>
    </row>
    <row r="429" s="2" customFormat="1" ht="16.8" customHeight="1">
      <c r="A429" s="40"/>
      <c r="B429" s="46"/>
      <c r="C429" s="310" t="s">
        <v>477</v>
      </c>
      <c r="D429" s="310" t="s">
        <v>478</v>
      </c>
      <c r="E429" s="18" t="s">
        <v>348</v>
      </c>
      <c r="F429" s="311">
        <v>17.219999999999999</v>
      </c>
      <c r="G429" s="40"/>
      <c r="H429" s="46"/>
    </row>
    <row r="430" s="2" customFormat="1">
      <c r="A430" s="40"/>
      <c r="B430" s="46"/>
      <c r="C430" s="310" t="s">
        <v>652</v>
      </c>
      <c r="D430" s="310" t="s">
        <v>653</v>
      </c>
      <c r="E430" s="18" t="s">
        <v>308</v>
      </c>
      <c r="F430" s="311">
        <v>15</v>
      </c>
      <c r="G430" s="40"/>
      <c r="H430" s="46"/>
    </row>
    <row r="431" s="2" customFormat="1" ht="16.8" customHeight="1">
      <c r="A431" s="40"/>
      <c r="B431" s="46"/>
      <c r="C431" s="310" t="s">
        <v>857</v>
      </c>
      <c r="D431" s="310" t="s">
        <v>858</v>
      </c>
      <c r="E431" s="18" t="s">
        <v>308</v>
      </c>
      <c r="F431" s="311">
        <v>143.5</v>
      </c>
      <c r="G431" s="40"/>
      <c r="H431" s="46"/>
    </row>
    <row r="432" s="2" customFormat="1" ht="16.8" customHeight="1">
      <c r="A432" s="40"/>
      <c r="B432" s="46"/>
      <c r="C432" s="310" t="s">
        <v>938</v>
      </c>
      <c r="D432" s="310" t="s">
        <v>939</v>
      </c>
      <c r="E432" s="18" t="s">
        <v>584</v>
      </c>
      <c r="F432" s="311">
        <v>2.8700000000000001</v>
      </c>
      <c r="G432" s="40"/>
      <c r="H432" s="46"/>
    </row>
    <row r="433" s="2" customFormat="1" ht="16.8" customHeight="1">
      <c r="A433" s="40"/>
      <c r="B433" s="46"/>
      <c r="C433" s="310" t="s">
        <v>657</v>
      </c>
      <c r="D433" s="310" t="s">
        <v>658</v>
      </c>
      <c r="E433" s="18" t="s">
        <v>308</v>
      </c>
      <c r="F433" s="311">
        <v>15</v>
      </c>
      <c r="G433" s="40"/>
      <c r="H433" s="46"/>
    </row>
    <row r="434" s="2" customFormat="1" ht="16.8" customHeight="1">
      <c r="A434" s="40"/>
      <c r="B434" s="46"/>
      <c r="C434" s="306" t="s">
        <v>1020</v>
      </c>
      <c r="D434" s="307" t="s">
        <v>1</v>
      </c>
      <c r="E434" s="308" t="s">
        <v>1</v>
      </c>
      <c r="F434" s="309">
        <v>15</v>
      </c>
      <c r="G434" s="40"/>
      <c r="H434" s="46"/>
    </row>
    <row r="435" s="2" customFormat="1" ht="16.8" customHeight="1">
      <c r="A435" s="40"/>
      <c r="B435" s="46"/>
      <c r="C435" s="310" t="s">
        <v>1020</v>
      </c>
      <c r="D435" s="310" t="s">
        <v>1061</v>
      </c>
      <c r="E435" s="18" t="s">
        <v>1</v>
      </c>
      <c r="F435" s="311">
        <v>15</v>
      </c>
      <c r="G435" s="40"/>
      <c r="H435" s="46"/>
    </row>
    <row r="436" s="2" customFormat="1" ht="16.8" customHeight="1">
      <c r="A436" s="40"/>
      <c r="B436" s="46"/>
      <c r="C436" s="312" t="s">
        <v>2478</v>
      </c>
      <c r="D436" s="40"/>
      <c r="E436" s="40"/>
      <c r="F436" s="40"/>
      <c r="G436" s="40"/>
      <c r="H436" s="46"/>
    </row>
    <row r="437" s="2" customFormat="1" ht="16.8" customHeight="1">
      <c r="A437" s="40"/>
      <c r="B437" s="46"/>
      <c r="C437" s="310" t="s">
        <v>1057</v>
      </c>
      <c r="D437" s="310" t="s">
        <v>1058</v>
      </c>
      <c r="E437" s="18" t="s">
        <v>269</v>
      </c>
      <c r="F437" s="311">
        <v>258.30000000000001</v>
      </c>
      <c r="G437" s="40"/>
      <c r="H437" s="46"/>
    </row>
    <row r="438" s="2" customFormat="1">
      <c r="A438" s="40"/>
      <c r="B438" s="46"/>
      <c r="C438" s="310" t="s">
        <v>346</v>
      </c>
      <c r="D438" s="310" t="s">
        <v>347</v>
      </c>
      <c r="E438" s="18" t="s">
        <v>348</v>
      </c>
      <c r="F438" s="311">
        <v>75.694999999999993</v>
      </c>
      <c r="G438" s="40"/>
      <c r="H438" s="46"/>
    </row>
    <row r="439" s="2" customFormat="1" ht="16.8" customHeight="1">
      <c r="A439" s="40"/>
      <c r="B439" s="46"/>
      <c r="C439" s="310" t="s">
        <v>498</v>
      </c>
      <c r="D439" s="310" t="s">
        <v>499</v>
      </c>
      <c r="E439" s="18" t="s">
        <v>269</v>
      </c>
      <c r="F439" s="311">
        <v>114.8</v>
      </c>
      <c r="G439" s="40"/>
      <c r="H439" s="46"/>
    </row>
    <row r="440" s="2" customFormat="1" ht="16.8" customHeight="1">
      <c r="A440" s="40"/>
      <c r="B440" s="46"/>
      <c r="C440" s="306" t="s">
        <v>1019</v>
      </c>
      <c r="D440" s="307" t="s">
        <v>1</v>
      </c>
      <c r="E440" s="308" t="s">
        <v>1</v>
      </c>
      <c r="F440" s="309">
        <v>128.5</v>
      </c>
      <c r="G440" s="40"/>
      <c r="H440" s="46"/>
    </row>
    <row r="441" s="2" customFormat="1" ht="16.8" customHeight="1">
      <c r="A441" s="40"/>
      <c r="B441" s="46"/>
      <c r="C441" s="310" t="s">
        <v>1017</v>
      </c>
      <c r="D441" s="310" t="s">
        <v>1060</v>
      </c>
      <c r="E441" s="18" t="s">
        <v>1</v>
      </c>
      <c r="F441" s="311">
        <v>128.5</v>
      </c>
      <c r="G441" s="40"/>
      <c r="H441" s="46"/>
    </row>
    <row r="442" s="2" customFormat="1" ht="16.8" customHeight="1">
      <c r="A442" s="40"/>
      <c r="B442" s="46"/>
      <c r="C442" s="310" t="s">
        <v>1019</v>
      </c>
      <c r="D442" s="310" t="s">
        <v>281</v>
      </c>
      <c r="E442" s="18" t="s">
        <v>1</v>
      </c>
      <c r="F442" s="311">
        <v>128.5</v>
      </c>
      <c r="G442" s="40"/>
      <c r="H442" s="46"/>
    </row>
    <row r="443" s="2" customFormat="1" ht="16.8" customHeight="1">
      <c r="A443" s="40"/>
      <c r="B443" s="46"/>
      <c r="C443" s="312" t="s">
        <v>2478</v>
      </c>
      <c r="D443" s="40"/>
      <c r="E443" s="40"/>
      <c r="F443" s="40"/>
      <c r="G443" s="40"/>
      <c r="H443" s="46"/>
    </row>
    <row r="444" s="2" customFormat="1" ht="16.8" customHeight="1">
      <c r="A444" s="40"/>
      <c r="B444" s="46"/>
      <c r="C444" s="310" t="s">
        <v>1057</v>
      </c>
      <c r="D444" s="310" t="s">
        <v>1058</v>
      </c>
      <c r="E444" s="18" t="s">
        <v>269</v>
      </c>
      <c r="F444" s="311">
        <v>258.30000000000001</v>
      </c>
      <c r="G444" s="40"/>
      <c r="H444" s="46"/>
    </row>
    <row r="445" s="2" customFormat="1" ht="16.8" customHeight="1">
      <c r="A445" s="40"/>
      <c r="B445" s="46"/>
      <c r="C445" s="310" t="s">
        <v>316</v>
      </c>
      <c r="D445" s="310" t="s">
        <v>317</v>
      </c>
      <c r="E445" s="18" t="s">
        <v>318</v>
      </c>
      <c r="F445" s="311">
        <v>85.667000000000002</v>
      </c>
      <c r="G445" s="40"/>
      <c r="H445" s="46"/>
    </row>
    <row r="446" s="2" customFormat="1" ht="16.8" customHeight="1">
      <c r="A446" s="40"/>
      <c r="B446" s="46"/>
      <c r="C446" s="310" t="s">
        <v>322</v>
      </c>
      <c r="D446" s="310" t="s">
        <v>323</v>
      </c>
      <c r="E446" s="18" t="s">
        <v>324</v>
      </c>
      <c r="F446" s="311">
        <v>10.708</v>
      </c>
      <c r="G446" s="40"/>
      <c r="H446" s="46"/>
    </row>
    <row r="447" s="2" customFormat="1" ht="16.8" customHeight="1">
      <c r="A447" s="40"/>
      <c r="B447" s="46"/>
      <c r="C447" s="310" t="s">
        <v>369</v>
      </c>
      <c r="D447" s="310" t="s">
        <v>370</v>
      </c>
      <c r="E447" s="18" t="s">
        <v>269</v>
      </c>
      <c r="F447" s="311">
        <v>496.22300000000001</v>
      </c>
      <c r="G447" s="40"/>
      <c r="H447" s="46"/>
    </row>
    <row r="448" s="2" customFormat="1">
      <c r="A448" s="40"/>
      <c r="B448" s="46"/>
      <c r="C448" s="310" t="s">
        <v>388</v>
      </c>
      <c r="D448" s="310" t="s">
        <v>389</v>
      </c>
      <c r="E448" s="18" t="s">
        <v>348</v>
      </c>
      <c r="F448" s="311">
        <v>57.901000000000003</v>
      </c>
      <c r="G448" s="40"/>
      <c r="H448" s="46"/>
    </row>
    <row r="449" s="2" customFormat="1" ht="16.8" customHeight="1">
      <c r="A449" s="40"/>
      <c r="B449" s="46"/>
      <c r="C449" s="310" t="s">
        <v>435</v>
      </c>
      <c r="D449" s="310" t="s">
        <v>436</v>
      </c>
      <c r="E449" s="18" t="s">
        <v>348</v>
      </c>
      <c r="F449" s="311">
        <v>130.30600000000001</v>
      </c>
      <c r="G449" s="40"/>
      <c r="H449" s="46"/>
    </row>
    <row r="450" s="2" customFormat="1" ht="16.8" customHeight="1">
      <c r="A450" s="40"/>
      <c r="B450" s="46"/>
      <c r="C450" s="310" t="s">
        <v>452</v>
      </c>
      <c r="D450" s="310" t="s">
        <v>453</v>
      </c>
      <c r="E450" s="18" t="s">
        <v>348</v>
      </c>
      <c r="F450" s="311">
        <v>38.393999999999998</v>
      </c>
      <c r="G450" s="40"/>
      <c r="H450" s="46"/>
    </row>
    <row r="451" s="2" customFormat="1" ht="16.8" customHeight="1">
      <c r="A451" s="40"/>
      <c r="B451" s="46"/>
      <c r="C451" s="310" t="s">
        <v>477</v>
      </c>
      <c r="D451" s="310" t="s">
        <v>478</v>
      </c>
      <c r="E451" s="18" t="s">
        <v>348</v>
      </c>
      <c r="F451" s="311">
        <v>17.219999999999999</v>
      </c>
      <c r="G451" s="40"/>
      <c r="H451" s="46"/>
    </row>
    <row r="452" s="2" customFormat="1" ht="16.8" customHeight="1">
      <c r="A452" s="40"/>
      <c r="B452" s="46"/>
      <c r="C452" s="310" t="s">
        <v>1137</v>
      </c>
      <c r="D452" s="310" t="s">
        <v>1138</v>
      </c>
      <c r="E452" s="18" t="s">
        <v>308</v>
      </c>
      <c r="F452" s="311">
        <v>128.5</v>
      </c>
      <c r="G452" s="40"/>
      <c r="H452" s="46"/>
    </row>
    <row r="453" s="2" customFormat="1" ht="16.8" customHeight="1">
      <c r="A453" s="40"/>
      <c r="B453" s="46"/>
      <c r="C453" s="310" t="s">
        <v>1171</v>
      </c>
      <c r="D453" s="310" t="s">
        <v>1172</v>
      </c>
      <c r="E453" s="18" t="s">
        <v>308</v>
      </c>
      <c r="F453" s="311">
        <v>128.5</v>
      </c>
      <c r="G453" s="40"/>
      <c r="H453" s="46"/>
    </row>
    <row r="454" s="2" customFormat="1" ht="16.8" customHeight="1">
      <c r="A454" s="40"/>
      <c r="B454" s="46"/>
      <c r="C454" s="310" t="s">
        <v>813</v>
      </c>
      <c r="D454" s="310" t="s">
        <v>814</v>
      </c>
      <c r="E454" s="18" t="s">
        <v>308</v>
      </c>
      <c r="F454" s="311">
        <v>257</v>
      </c>
      <c r="G454" s="40"/>
      <c r="H454" s="46"/>
    </row>
    <row r="455" s="2" customFormat="1" ht="16.8" customHeight="1">
      <c r="A455" s="40"/>
      <c r="B455" s="46"/>
      <c r="C455" s="310" t="s">
        <v>857</v>
      </c>
      <c r="D455" s="310" t="s">
        <v>858</v>
      </c>
      <c r="E455" s="18" t="s">
        <v>308</v>
      </c>
      <c r="F455" s="311">
        <v>143.5</v>
      </c>
      <c r="G455" s="40"/>
      <c r="H455" s="46"/>
    </row>
    <row r="456" s="2" customFormat="1" ht="16.8" customHeight="1">
      <c r="A456" s="40"/>
      <c r="B456" s="46"/>
      <c r="C456" s="310" t="s">
        <v>866</v>
      </c>
      <c r="D456" s="310" t="s">
        <v>867</v>
      </c>
      <c r="E456" s="18" t="s">
        <v>308</v>
      </c>
      <c r="F456" s="311">
        <v>128.5</v>
      </c>
      <c r="G456" s="40"/>
      <c r="H456" s="46"/>
    </row>
    <row r="457" s="2" customFormat="1" ht="16.8" customHeight="1">
      <c r="A457" s="40"/>
      <c r="B457" s="46"/>
      <c r="C457" s="310" t="s">
        <v>1195</v>
      </c>
      <c r="D457" s="310" t="s">
        <v>1196</v>
      </c>
      <c r="E457" s="18" t="s">
        <v>308</v>
      </c>
      <c r="F457" s="311">
        <v>128.5</v>
      </c>
      <c r="G457" s="40"/>
      <c r="H457" s="46"/>
    </row>
    <row r="458" s="2" customFormat="1" ht="16.8" customHeight="1">
      <c r="A458" s="40"/>
      <c r="B458" s="46"/>
      <c r="C458" s="310" t="s">
        <v>938</v>
      </c>
      <c r="D458" s="310" t="s">
        <v>939</v>
      </c>
      <c r="E458" s="18" t="s">
        <v>584</v>
      </c>
      <c r="F458" s="311">
        <v>2.8700000000000001</v>
      </c>
      <c r="G458" s="40"/>
      <c r="H458" s="46"/>
    </row>
    <row r="459" s="2" customFormat="1" ht="16.8" customHeight="1">
      <c r="A459" s="40"/>
      <c r="B459" s="46"/>
      <c r="C459" s="310" t="s">
        <v>1140</v>
      </c>
      <c r="D459" s="310" t="s">
        <v>1141</v>
      </c>
      <c r="E459" s="18" t="s">
        <v>308</v>
      </c>
      <c r="F459" s="311">
        <v>128.5</v>
      </c>
      <c r="G459" s="40"/>
      <c r="H459" s="46"/>
    </row>
    <row r="460" s="2" customFormat="1" ht="16.8" customHeight="1">
      <c r="A460" s="40"/>
      <c r="B460" s="46"/>
      <c r="C460" s="306" t="s">
        <v>1017</v>
      </c>
      <c r="D460" s="307" t="s">
        <v>1</v>
      </c>
      <c r="E460" s="308" t="s">
        <v>1</v>
      </c>
      <c r="F460" s="309">
        <v>128.5</v>
      </c>
      <c r="G460" s="40"/>
      <c r="H460" s="46"/>
    </row>
    <row r="461" s="2" customFormat="1" ht="16.8" customHeight="1">
      <c r="A461" s="40"/>
      <c r="B461" s="46"/>
      <c r="C461" s="310" t="s">
        <v>1017</v>
      </c>
      <c r="D461" s="310" t="s">
        <v>1060</v>
      </c>
      <c r="E461" s="18" t="s">
        <v>1</v>
      </c>
      <c r="F461" s="311">
        <v>128.5</v>
      </c>
      <c r="G461" s="40"/>
      <c r="H461" s="46"/>
    </row>
    <row r="462" s="2" customFormat="1" ht="16.8" customHeight="1">
      <c r="A462" s="40"/>
      <c r="B462" s="46"/>
      <c r="C462" s="312" t="s">
        <v>2478</v>
      </c>
      <c r="D462" s="40"/>
      <c r="E462" s="40"/>
      <c r="F462" s="40"/>
      <c r="G462" s="40"/>
      <c r="H462" s="46"/>
    </row>
    <row r="463" s="2" customFormat="1" ht="16.8" customHeight="1">
      <c r="A463" s="40"/>
      <c r="B463" s="46"/>
      <c r="C463" s="310" t="s">
        <v>1057</v>
      </c>
      <c r="D463" s="310" t="s">
        <v>1058</v>
      </c>
      <c r="E463" s="18" t="s">
        <v>269</v>
      </c>
      <c r="F463" s="311">
        <v>258.30000000000001</v>
      </c>
      <c r="G463" s="40"/>
      <c r="H463" s="46"/>
    </row>
    <row r="464" s="2" customFormat="1">
      <c r="A464" s="40"/>
      <c r="B464" s="46"/>
      <c r="C464" s="310" t="s">
        <v>346</v>
      </c>
      <c r="D464" s="310" t="s">
        <v>347</v>
      </c>
      <c r="E464" s="18" t="s">
        <v>348</v>
      </c>
      <c r="F464" s="311">
        <v>75.694999999999993</v>
      </c>
      <c r="G464" s="40"/>
      <c r="H464" s="46"/>
    </row>
    <row r="465" s="2" customFormat="1" ht="16.8" customHeight="1">
      <c r="A465" s="40"/>
      <c r="B465" s="46"/>
      <c r="C465" s="310" t="s">
        <v>498</v>
      </c>
      <c r="D465" s="310" t="s">
        <v>499</v>
      </c>
      <c r="E465" s="18" t="s">
        <v>269</v>
      </c>
      <c r="F465" s="311">
        <v>114.8</v>
      </c>
      <c r="G465" s="40"/>
      <c r="H465" s="46"/>
    </row>
    <row r="466" s="2" customFormat="1" ht="16.8" customHeight="1">
      <c r="A466" s="40"/>
      <c r="B466" s="46"/>
      <c r="C466" s="306" t="s">
        <v>1053</v>
      </c>
      <c r="D466" s="307" t="s">
        <v>1</v>
      </c>
      <c r="E466" s="308" t="s">
        <v>1</v>
      </c>
      <c r="F466" s="309">
        <v>15</v>
      </c>
      <c r="G466" s="40"/>
      <c r="H466" s="46"/>
    </row>
    <row r="467" s="2" customFormat="1" ht="16.8" customHeight="1">
      <c r="A467" s="40"/>
      <c r="B467" s="46"/>
      <c r="C467" s="310" t="s">
        <v>1053</v>
      </c>
      <c r="D467" s="310" t="s">
        <v>1154</v>
      </c>
      <c r="E467" s="18" t="s">
        <v>1</v>
      </c>
      <c r="F467" s="311">
        <v>15</v>
      </c>
      <c r="G467" s="40"/>
      <c r="H467" s="46"/>
    </row>
    <row r="468" s="2" customFormat="1" ht="16.8" customHeight="1">
      <c r="A468" s="40"/>
      <c r="B468" s="46"/>
      <c r="C468" s="312" t="s">
        <v>2478</v>
      </c>
      <c r="D468" s="40"/>
      <c r="E468" s="40"/>
      <c r="F468" s="40"/>
      <c r="G468" s="40"/>
      <c r="H468" s="46"/>
    </row>
    <row r="469" s="2" customFormat="1" ht="16.8" customHeight="1">
      <c r="A469" s="40"/>
      <c r="B469" s="46"/>
      <c r="C469" s="310" t="s">
        <v>1151</v>
      </c>
      <c r="D469" s="310" t="s">
        <v>1152</v>
      </c>
      <c r="E469" s="18" t="s">
        <v>308</v>
      </c>
      <c r="F469" s="311">
        <v>15</v>
      </c>
      <c r="G469" s="40"/>
      <c r="H469" s="46"/>
    </row>
    <row r="470" s="2" customFormat="1" ht="16.8" customHeight="1">
      <c r="A470" s="40"/>
      <c r="B470" s="46"/>
      <c r="C470" s="310" t="s">
        <v>1155</v>
      </c>
      <c r="D470" s="310" t="s">
        <v>1156</v>
      </c>
      <c r="E470" s="18" t="s">
        <v>308</v>
      </c>
      <c r="F470" s="311">
        <v>15</v>
      </c>
      <c r="G470" s="40"/>
      <c r="H470" s="46"/>
    </row>
    <row r="471" s="2" customFormat="1" ht="16.8" customHeight="1">
      <c r="A471" s="40"/>
      <c r="B471" s="46"/>
      <c r="C471" s="306" t="s">
        <v>1064</v>
      </c>
      <c r="D471" s="307" t="s">
        <v>1</v>
      </c>
      <c r="E471" s="308" t="s">
        <v>1</v>
      </c>
      <c r="F471" s="309">
        <v>20.748000000000001</v>
      </c>
      <c r="G471" s="40"/>
      <c r="H471" s="46"/>
    </row>
    <row r="472" s="2" customFormat="1" ht="16.8" customHeight="1">
      <c r="A472" s="40"/>
      <c r="B472" s="46"/>
      <c r="C472" s="310" t="s">
        <v>1028</v>
      </c>
      <c r="D472" s="310" t="s">
        <v>1063</v>
      </c>
      <c r="E472" s="18" t="s">
        <v>1</v>
      </c>
      <c r="F472" s="311">
        <v>20.748000000000001</v>
      </c>
      <c r="G472" s="40"/>
      <c r="H472" s="46"/>
    </row>
    <row r="473" s="2" customFormat="1" ht="16.8" customHeight="1">
      <c r="A473" s="40"/>
      <c r="B473" s="46"/>
      <c r="C473" s="310" t="s">
        <v>1064</v>
      </c>
      <c r="D473" s="310" t="s">
        <v>281</v>
      </c>
      <c r="E473" s="18" t="s">
        <v>1</v>
      </c>
      <c r="F473" s="311">
        <v>20.748000000000001</v>
      </c>
      <c r="G473" s="40"/>
      <c r="H473" s="46"/>
    </row>
    <row r="474" s="2" customFormat="1" ht="16.8" customHeight="1">
      <c r="A474" s="40"/>
      <c r="B474" s="46"/>
      <c r="C474" s="306" t="s">
        <v>1028</v>
      </c>
      <c r="D474" s="307" t="s">
        <v>1</v>
      </c>
      <c r="E474" s="308" t="s">
        <v>1</v>
      </c>
      <c r="F474" s="309">
        <v>20.748000000000001</v>
      </c>
      <c r="G474" s="40"/>
      <c r="H474" s="46"/>
    </row>
    <row r="475" s="2" customFormat="1" ht="16.8" customHeight="1">
      <c r="A475" s="40"/>
      <c r="B475" s="46"/>
      <c r="C475" s="310" t="s">
        <v>1028</v>
      </c>
      <c r="D475" s="310" t="s">
        <v>1063</v>
      </c>
      <c r="E475" s="18" t="s">
        <v>1</v>
      </c>
      <c r="F475" s="311">
        <v>20.748000000000001</v>
      </c>
      <c r="G475" s="40"/>
      <c r="H475" s="46"/>
    </row>
    <row r="476" s="2" customFormat="1" ht="16.8" customHeight="1">
      <c r="A476" s="40"/>
      <c r="B476" s="46"/>
      <c r="C476" s="312" t="s">
        <v>2478</v>
      </c>
      <c r="D476" s="40"/>
      <c r="E476" s="40"/>
      <c r="F476" s="40"/>
      <c r="G476" s="40"/>
      <c r="H476" s="46"/>
    </row>
    <row r="477" s="2" customFormat="1" ht="16.8" customHeight="1">
      <c r="A477" s="40"/>
      <c r="B477" s="46"/>
      <c r="C477" s="310" t="s">
        <v>1057</v>
      </c>
      <c r="D477" s="310" t="s">
        <v>1058</v>
      </c>
      <c r="E477" s="18" t="s">
        <v>269</v>
      </c>
      <c r="F477" s="311">
        <v>258.30000000000001</v>
      </c>
      <c r="G477" s="40"/>
      <c r="H477" s="46"/>
    </row>
    <row r="478" s="2" customFormat="1">
      <c r="A478" s="40"/>
      <c r="B478" s="46"/>
      <c r="C478" s="310" t="s">
        <v>346</v>
      </c>
      <c r="D478" s="310" t="s">
        <v>347</v>
      </c>
      <c r="E478" s="18" t="s">
        <v>348</v>
      </c>
      <c r="F478" s="311">
        <v>75.694999999999993</v>
      </c>
      <c r="G478" s="40"/>
      <c r="H478" s="46"/>
    </row>
    <row r="479" s="2" customFormat="1" ht="16.8" customHeight="1">
      <c r="A479" s="40"/>
      <c r="B479" s="46"/>
      <c r="C479" s="306" t="s">
        <v>1024</v>
      </c>
      <c r="D479" s="307" t="s">
        <v>1</v>
      </c>
      <c r="E479" s="308" t="s">
        <v>1</v>
      </c>
      <c r="F479" s="309">
        <v>177.71000000000001</v>
      </c>
      <c r="G479" s="40"/>
      <c r="H479" s="46"/>
    </row>
    <row r="480" s="2" customFormat="1" ht="16.8" customHeight="1">
      <c r="A480" s="40"/>
      <c r="B480" s="46"/>
      <c r="C480" s="310" t="s">
        <v>1022</v>
      </c>
      <c r="D480" s="310" t="s">
        <v>1062</v>
      </c>
      <c r="E480" s="18" t="s">
        <v>1</v>
      </c>
      <c r="F480" s="311">
        <v>177.71000000000001</v>
      </c>
      <c r="G480" s="40"/>
      <c r="H480" s="46"/>
    </row>
    <row r="481" s="2" customFormat="1" ht="16.8" customHeight="1">
      <c r="A481" s="40"/>
      <c r="B481" s="46"/>
      <c r="C481" s="310" t="s">
        <v>1024</v>
      </c>
      <c r="D481" s="310" t="s">
        <v>281</v>
      </c>
      <c r="E481" s="18" t="s">
        <v>1</v>
      </c>
      <c r="F481" s="311">
        <v>177.71000000000001</v>
      </c>
      <c r="G481" s="40"/>
      <c r="H481" s="46"/>
    </row>
    <row r="482" s="2" customFormat="1" ht="16.8" customHeight="1">
      <c r="A482" s="40"/>
      <c r="B482" s="46"/>
      <c r="C482" s="312" t="s">
        <v>2478</v>
      </c>
      <c r="D482" s="40"/>
      <c r="E482" s="40"/>
      <c r="F482" s="40"/>
      <c r="G482" s="40"/>
      <c r="H482" s="46"/>
    </row>
    <row r="483" s="2" customFormat="1" ht="16.8" customHeight="1">
      <c r="A483" s="40"/>
      <c r="B483" s="46"/>
      <c r="C483" s="310" t="s">
        <v>1057</v>
      </c>
      <c r="D483" s="310" t="s">
        <v>1058</v>
      </c>
      <c r="E483" s="18" t="s">
        <v>269</v>
      </c>
      <c r="F483" s="311">
        <v>258.30000000000001</v>
      </c>
      <c r="G483" s="40"/>
      <c r="H483" s="46"/>
    </row>
    <row r="484" s="2" customFormat="1" ht="16.8" customHeight="1">
      <c r="A484" s="40"/>
      <c r="B484" s="46"/>
      <c r="C484" s="306" t="s">
        <v>1022</v>
      </c>
      <c r="D484" s="307" t="s">
        <v>1</v>
      </c>
      <c r="E484" s="308" t="s">
        <v>1</v>
      </c>
      <c r="F484" s="309">
        <v>177.71000000000001</v>
      </c>
      <c r="G484" s="40"/>
      <c r="H484" s="46"/>
    </row>
    <row r="485" s="2" customFormat="1" ht="16.8" customHeight="1">
      <c r="A485" s="40"/>
      <c r="B485" s="46"/>
      <c r="C485" s="310" t="s">
        <v>1022</v>
      </c>
      <c r="D485" s="310" t="s">
        <v>1062</v>
      </c>
      <c r="E485" s="18" t="s">
        <v>1</v>
      </c>
      <c r="F485" s="311">
        <v>177.71000000000001</v>
      </c>
      <c r="G485" s="40"/>
      <c r="H485" s="46"/>
    </row>
    <row r="486" s="2" customFormat="1" ht="16.8" customHeight="1">
      <c r="A486" s="40"/>
      <c r="B486" s="46"/>
      <c r="C486" s="312" t="s">
        <v>2478</v>
      </c>
      <c r="D486" s="40"/>
      <c r="E486" s="40"/>
      <c r="F486" s="40"/>
      <c r="G486" s="40"/>
      <c r="H486" s="46"/>
    </row>
    <row r="487" s="2" customFormat="1" ht="16.8" customHeight="1">
      <c r="A487" s="40"/>
      <c r="B487" s="46"/>
      <c r="C487" s="310" t="s">
        <v>1057</v>
      </c>
      <c r="D487" s="310" t="s">
        <v>1058</v>
      </c>
      <c r="E487" s="18" t="s">
        <v>269</v>
      </c>
      <c r="F487" s="311">
        <v>258.30000000000001</v>
      </c>
      <c r="G487" s="40"/>
      <c r="H487" s="46"/>
    </row>
    <row r="488" s="2" customFormat="1">
      <c r="A488" s="40"/>
      <c r="B488" s="46"/>
      <c r="C488" s="310" t="s">
        <v>346</v>
      </c>
      <c r="D488" s="310" t="s">
        <v>347</v>
      </c>
      <c r="E488" s="18" t="s">
        <v>348</v>
      </c>
      <c r="F488" s="311">
        <v>75.694999999999993</v>
      </c>
      <c r="G488" s="40"/>
      <c r="H488" s="46"/>
    </row>
    <row r="489" s="2" customFormat="1" ht="16.8" customHeight="1">
      <c r="A489" s="40"/>
      <c r="B489" s="46"/>
      <c r="C489" s="306" t="s">
        <v>480</v>
      </c>
      <c r="D489" s="307" t="s">
        <v>1</v>
      </c>
      <c r="E489" s="308" t="s">
        <v>1</v>
      </c>
      <c r="F489" s="309">
        <v>17.219999999999999</v>
      </c>
      <c r="G489" s="40"/>
      <c r="H489" s="46"/>
    </row>
    <row r="490" s="2" customFormat="1" ht="16.8" customHeight="1">
      <c r="A490" s="40"/>
      <c r="B490" s="46"/>
      <c r="C490" s="310" t="s">
        <v>480</v>
      </c>
      <c r="D490" s="310" t="s">
        <v>1119</v>
      </c>
      <c r="E490" s="18" t="s">
        <v>1</v>
      </c>
      <c r="F490" s="311">
        <v>17.219999999999999</v>
      </c>
      <c r="G490" s="40"/>
      <c r="H490" s="46"/>
    </row>
    <row r="491" s="2" customFormat="1" ht="16.8" customHeight="1">
      <c r="A491" s="40"/>
      <c r="B491" s="46"/>
      <c r="C491" s="306" t="s">
        <v>219</v>
      </c>
      <c r="D491" s="307" t="s">
        <v>1</v>
      </c>
      <c r="E491" s="308" t="s">
        <v>1</v>
      </c>
      <c r="F491" s="309">
        <v>17.794</v>
      </c>
      <c r="G491" s="40"/>
      <c r="H491" s="46"/>
    </row>
    <row r="492" s="2" customFormat="1" ht="16.8" customHeight="1">
      <c r="A492" s="40"/>
      <c r="B492" s="46"/>
      <c r="C492" s="310" t="s">
        <v>219</v>
      </c>
      <c r="D492" s="310" t="s">
        <v>1105</v>
      </c>
      <c r="E492" s="18" t="s">
        <v>1</v>
      </c>
      <c r="F492" s="311">
        <v>17.794</v>
      </c>
      <c r="G492" s="40"/>
      <c r="H492" s="46"/>
    </row>
    <row r="493" s="2" customFormat="1" ht="16.8" customHeight="1">
      <c r="A493" s="40"/>
      <c r="B493" s="46"/>
      <c r="C493" s="312" t="s">
        <v>2478</v>
      </c>
      <c r="D493" s="40"/>
      <c r="E493" s="40"/>
      <c r="F493" s="40"/>
      <c r="G493" s="40"/>
      <c r="H493" s="46"/>
    </row>
    <row r="494" s="2" customFormat="1" ht="16.8" customHeight="1">
      <c r="A494" s="40"/>
      <c r="B494" s="46"/>
      <c r="C494" s="310" t="s">
        <v>410</v>
      </c>
      <c r="D494" s="310" t="s">
        <v>411</v>
      </c>
      <c r="E494" s="18" t="s">
        <v>348</v>
      </c>
      <c r="F494" s="311">
        <v>17.794</v>
      </c>
      <c r="G494" s="40"/>
      <c r="H494" s="46"/>
    </row>
    <row r="495" s="2" customFormat="1">
      <c r="A495" s="40"/>
      <c r="B495" s="46"/>
      <c r="C495" s="310" t="s">
        <v>378</v>
      </c>
      <c r="D495" s="310" t="s">
        <v>379</v>
      </c>
      <c r="E495" s="18" t="s">
        <v>348</v>
      </c>
      <c r="F495" s="311">
        <v>35.588000000000001</v>
      </c>
      <c r="G495" s="40"/>
      <c r="H495" s="46"/>
    </row>
    <row r="496" s="2" customFormat="1" ht="16.8" customHeight="1">
      <c r="A496" s="40"/>
      <c r="B496" s="46"/>
      <c r="C496" s="310" t="s">
        <v>419</v>
      </c>
      <c r="D496" s="310" t="s">
        <v>420</v>
      </c>
      <c r="E496" s="18" t="s">
        <v>348</v>
      </c>
      <c r="F496" s="311">
        <v>35.588000000000001</v>
      </c>
      <c r="G496" s="40"/>
      <c r="H496" s="46"/>
    </row>
    <row r="497" s="2" customFormat="1" ht="16.8" customHeight="1">
      <c r="A497" s="40"/>
      <c r="B497" s="46"/>
      <c r="C497" s="306" t="s">
        <v>221</v>
      </c>
      <c r="D497" s="307" t="s">
        <v>1</v>
      </c>
      <c r="E497" s="308" t="s">
        <v>1</v>
      </c>
      <c r="F497" s="309">
        <v>17.794</v>
      </c>
      <c r="G497" s="40"/>
      <c r="H497" s="46"/>
    </row>
    <row r="498" s="2" customFormat="1" ht="16.8" customHeight="1">
      <c r="A498" s="40"/>
      <c r="B498" s="46"/>
      <c r="C498" s="310" t="s">
        <v>221</v>
      </c>
      <c r="D498" s="310" t="s">
        <v>1105</v>
      </c>
      <c r="E498" s="18" t="s">
        <v>1</v>
      </c>
      <c r="F498" s="311">
        <v>17.794</v>
      </c>
      <c r="G498" s="40"/>
      <c r="H498" s="46"/>
    </row>
    <row r="499" s="2" customFormat="1" ht="16.8" customHeight="1">
      <c r="A499" s="40"/>
      <c r="B499" s="46"/>
      <c r="C499" s="312" t="s">
        <v>2478</v>
      </c>
      <c r="D499" s="40"/>
      <c r="E499" s="40"/>
      <c r="F499" s="40"/>
      <c r="G499" s="40"/>
      <c r="H499" s="46"/>
    </row>
    <row r="500" s="2" customFormat="1" ht="16.8" customHeight="1">
      <c r="A500" s="40"/>
      <c r="B500" s="46"/>
      <c r="C500" s="310" t="s">
        <v>415</v>
      </c>
      <c r="D500" s="310" t="s">
        <v>416</v>
      </c>
      <c r="E500" s="18" t="s">
        <v>348</v>
      </c>
      <c r="F500" s="311">
        <v>17.794</v>
      </c>
      <c r="G500" s="40"/>
      <c r="H500" s="46"/>
    </row>
    <row r="501" s="2" customFormat="1">
      <c r="A501" s="40"/>
      <c r="B501" s="46"/>
      <c r="C501" s="310" t="s">
        <v>383</v>
      </c>
      <c r="D501" s="310" t="s">
        <v>384</v>
      </c>
      <c r="E501" s="18" t="s">
        <v>348</v>
      </c>
      <c r="F501" s="311">
        <v>35.588000000000001</v>
      </c>
      <c r="G501" s="40"/>
      <c r="H501" s="46"/>
    </row>
    <row r="502" s="2" customFormat="1" ht="16.8" customHeight="1">
      <c r="A502" s="40"/>
      <c r="B502" s="46"/>
      <c r="C502" s="310" t="s">
        <v>419</v>
      </c>
      <c r="D502" s="310" t="s">
        <v>420</v>
      </c>
      <c r="E502" s="18" t="s">
        <v>348</v>
      </c>
      <c r="F502" s="311">
        <v>35.588000000000001</v>
      </c>
      <c r="G502" s="40"/>
      <c r="H502" s="46"/>
    </row>
    <row r="503" s="2" customFormat="1" ht="16.8" customHeight="1">
      <c r="A503" s="40"/>
      <c r="B503" s="46"/>
      <c r="C503" s="306" t="s">
        <v>165</v>
      </c>
      <c r="D503" s="307" t="s">
        <v>1</v>
      </c>
      <c r="E503" s="308" t="s">
        <v>1</v>
      </c>
      <c r="F503" s="309">
        <v>1.8</v>
      </c>
      <c r="G503" s="40"/>
      <c r="H503" s="46"/>
    </row>
    <row r="504" s="2" customFormat="1" ht="16.8" customHeight="1">
      <c r="A504" s="40"/>
      <c r="B504" s="46"/>
      <c r="C504" s="310" t="s">
        <v>165</v>
      </c>
      <c r="D504" s="310" t="s">
        <v>1075</v>
      </c>
      <c r="E504" s="18" t="s">
        <v>1</v>
      </c>
      <c r="F504" s="311">
        <v>1.8</v>
      </c>
      <c r="G504" s="40"/>
      <c r="H504" s="46"/>
    </row>
    <row r="505" s="2" customFormat="1" ht="16.8" customHeight="1">
      <c r="A505" s="40"/>
      <c r="B505" s="46"/>
      <c r="C505" s="312" t="s">
        <v>2478</v>
      </c>
      <c r="D505" s="40"/>
      <c r="E505" s="40"/>
      <c r="F505" s="40"/>
      <c r="G505" s="40"/>
      <c r="H505" s="46"/>
    </row>
    <row r="506" s="2" customFormat="1" ht="16.8" customHeight="1">
      <c r="A506" s="40"/>
      <c r="B506" s="46"/>
      <c r="C506" s="310" t="s">
        <v>1072</v>
      </c>
      <c r="D506" s="310" t="s">
        <v>1073</v>
      </c>
      <c r="E506" s="18" t="s">
        <v>308</v>
      </c>
      <c r="F506" s="311">
        <v>1.8</v>
      </c>
      <c r="G506" s="40"/>
      <c r="H506" s="46"/>
    </row>
    <row r="507" s="2" customFormat="1" ht="16.8" customHeight="1">
      <c r="A507" s="40"/>
      <c r="B507" s="46"/>
      <c r="C507" s="310" t="s">
        <v>875</v>
      </c>
      <c r="D507" s="310" t="s">
        <v>876</v>
      </c>
      <c r="E507" s="18" t="s">
        <v>308</v>
      </c>
      <c r="F507" s="311">
        <v>1.8</v>
      </c>
      <c r="G507" s="40"/>
      <c r="H507" s="46"/>
    </row>
    <row r="508" s="2" customFormat="1" ht="16.8" customHeight="1">
      <c r="A508" s="40"/>
      <c r="B508" s="46"/>
      <c r="C508" s="310" t="s">
        <v>908</v>
      </c>
      <c r="D508" s="310" t="s">
        <v>909</v>
      </c>
      <c r="E508" s="18" t="s">
        <v>308</v>
      </c>
      <c r="F508" s="311">
        <v>1.8</v>
      </c>
      <c r="G508" s="40"/>
      <c r="H508" s="46"/>
    </row>
    <row r="509" s="2" customFormat="1" ht="16.8" customHeight="1">
      <c r="A509" s="40"/>
      <c r="B509" s="46"/>
      <c r="C509" s="306" t="s">
        <v>198</v>
      </c>
      <c r="D509" s="307" t="s">
        <v>1</v>
      </c>
      <c r="E509" s="308" t="s">
        <v>1</v>
      </c>
      <c r="F509" s="309">
        <v>38.393999999999998</v>
      </c>
      <c r="G509" s="40"/>
      <c r="H509" s="46"/>
    </row>
    <row r="510" s="2" customFormat="1" ht="16.8" customHeight="1">
      <c r="A510" s="40"/>
      <c r="B510" s="46"/>
      <c r="C510" s="310" t="s">
        <v>198</v>
      </c>
      <c r="D510" s="310" t="s">
        <v>1116</v>
      </c>
      <c r="E510" s="18" t="s">
        <v>1</v>
      </c>
      <c r="F510" s="311">
        <v>38.393999999999998</v>
      </c>
      <c r="G510" s="40"/>
      <c r="H510" s="46"/>
    </row>
    <row r="511" s="2" customFormat="1" ht="16.8" customHeight="1">
      <c r="A511" s="40"/>
      <c r="B511" s="46"/>
      <c r="C511" s="312" t="s">
        <v>2478</v>
      </c>
      <c r="D511" s="40"/>
      <c r="E511" s="40"/>
      <c r="F511" s="40"/>
      <c r="G511" s="40"/>
      <c r="H511" s="46"/>
    </row>
    <row r="512" s="2" customFormat="1" ht="16.8" customHeight="1">
      <c r="A512" s="40"/>
      <c r="B512" s="46"/>
      <c r="C512" s="310" t="s">
        <v>452</v>
      </c>
      <c r="D512" s="310" t="s">
        <v>453</v>
      </c>
      <c r="E512" s="18" t="s">
        <v>348</v>
      </c>
      <c r="F512" s="311">
        <v>38.393999999999998</v>
      </c>
      <c r="G512" s="40"/>
      <c r="H512" s="46"/>
    </row>
    <row r="513" s="2" customFormat="1" ht="16.8" customHeight="1">
      <c r="A513" s="40"/>
      <c r="B513" s="46"/>
      <c r="C513" s="310" t="s">
        <v>457</v>
      </c>
      <c r="D513" s="310" t="s">
        <v>458</v>
      </c>
      <c r="E513" s="18" t="s">
        <v>426</v>
      </c>
      <c r="F513" s="311">
        <v>76.787999999999997</v>
      </c>
      <c r="G513" s="40"/>
      <c r="H513" s="46"/>
    </row>
    <row r="514" s="2" customFormat="1" ht="16.8" customHeight="1">
      <c r="A514" s="40"/>
      <c r="B514" s="46"/>
      <c r="C514" s="306" t="s">
        <v>1068</v>
      </c>
      <c r="D514" s="307" t="s">
        <v>1</v>
      </c>
      <c r="E514" s="308" t="s">
        <v>1</v>
      </c>
      <c r="F514" s="309">
        <v>258.30000000000001</v>
      </c>
      <c r="G514" s="40"/>
      <c r="H514" s="46"/>
    </row>
    <row r="515" s="2" customFormat="1" ht="16.8" customHeight="1">
      <c r="A515" s="40"/>
      <c r="B515" s="46"/>
      <c r="C515" s="310" t="s">
        <v>1030</v>
      </c>
      <c r="D515" s="310" t="s">
        <v>1066</v>
      </c>
      <c r="E515" s="18" t="s">
        <v>1</v>
      </c>
      <c r="F515" s="311">
        <v>114.8</v>
      </c>
      <c r="G515" s="40"/>
      <c r="H515" s="46"/>
    </row>
    <row r="516" s="2" customFormat="1" ht="16.8" customHeight="1">
      <c r="A516" s="40"/>
      <c r="B516" s="46"/>
      <c r="C516" s="310" t="s">
        <v>1032</v>
      </c>
      <c r="D516" s="310" t="s">
        <v>1067</v>
      </c>
      <c r="E516" s="18" t="s">
        <v>1</v>
      </c>
      <c r="F516" s="311">
        <v>143.5</v>
      </c>
      <c r="G516" s="40"/>
      <c r="H516" s="46"/>
    </row>
    <row r="517" s="2" customFormat="1" ht="16.8" customHeight="1">
      <c r="A517" s="40"/>
      <c r="B517" s="46"/>
      <c r="C517" s="310" t="s">
        <v>1068</v>
      </c>
      <c r="D517" s="310" t="s">
        <v>281</v>
      </c>
      <c r="E517" s="18" t="s">
        <v>1</v>
      </c>
      <c r="F517" s="311">
        <v>258.30000000000001</v>
      </c>
      <c r="G517" s="40"/>
      <c r="H517" s="46"/>
    </row>
    <row r="518" s="2" customFormat="1" ht="16.8" customHeight="1">
      <c r="A518" s="40"/>
      <c r="B518" s="46"/>
      <c r="C518" s="306" t="s">
        <v>1034</v>
      </c>
      <c r="D518" s="307" t="s">
        <v>1</v>
      </c>
      <c r="E518" s="308" t="s">
        <v>1</v>
      </c>
      <c r="F518" s="309">
        <v>114.8</v>
      </c>
      <c r="G518" s="40"/>
      <c r="H518" s="46"/>
    </row>
    <row r="519" s="2" customFormat="1" ht="16.8" customHeight="1">
      <c r="A519" s="40"/>
      <c r="B519" s="46"/>
      <c r="C519" s="310" t="s">
        <v>1034</v>
      </c>
      <c r="D519" s="310" t="s">
        <v>1030</v>
      </c>
      <c r="E519" s="18" t="s">
        <v>1</v>
      </c>
      <c r="F519" s="311">
        <v>114.8</v>
      </c>
      <c r="G519" s="40"/>
      <c r="H519" s="46"/>
    </row>
    <row r="520" s="2" customFormat="1" ht="16.8" customHeight="1">
      <c r="A520" s="40"/>
      <c r="B520" s="46"/>
      <c r="C520" s="312" t="s">
        <v>2478</v>
      </c>
      <c r="D520" s="40"/>
      <c r="E520" s="40"/>
      <c r="F520" s="40"/>
      <c r="G520" s="40"/>
      <c r="H520" s="46"/>
    </row>
    <row r="521" s="2" customFormat="1">
      <c r="A521" s="40"/>
      <c r="B521" s="46"/>
      <c r="C521" s="310" t="s">
        <v>1069</v>
      </c>
      <c r="D521" s="310" t="s">
        <v>1070</v>
      </c>
      <c r="E521" s="18" t="s">
        <v>269</v>
      </c>
      <c r="F521" s="311">
        <v>114.8</v>
      </c>
      <c r="G521" s="40"/>
      <c r="H521" s="46"/>
    </row>
    <row r="522" s="2" customFormat="1" ht="16.8" customHeight="1">
      <c r="A522" s="40"/>
      <c r="B522" s="46"/>
      <c r="C522" s="310" t="s">
        <v>1122</v>
      </c>
      <c r="D522" s="310" t="s">
        <v>1123</v>
      </c>
      <c r="E522" s="18" t="s">
        <v>269</v>
      </c>
      <c r="F522" s="311">
        <v>229.59999999999999</v>
      </c>
      <c r="G522" s="40"/>
      <c r="H522" s="46"/>
    </row>
    <row r="523" s="2" customFormat="1" ht="16.8" customHeight="1">
      <c r="A523" s="40"/>
      <c r="B523" s="46"/>
      <c r="C523" s="310" t="s">
        <v>1126</v>
      </c>
      <c r="D523" s="310" t="s">
        <v>1127</v>
      </c>
      <c r="E523" s="18" t="s">
        <v>269</v>
      </c>
      <c r="F523" s="311">
        <v>114.8</v>
      </c>
      <c r="G523" s="40"/>
      <c r="H523" s="46"/>
    </row>
    <row r="524" s="2" customFormat="1" ht="16.8" customHeight="1">
      <c r="A524" s="40"/>
      <c r="B524" s="46"/>
      <c r="C524" s="310" t="s">
        <v>527</v>
      </c>
      <c r="D524" s="310" t="s">
        <v>528</v>
      </c>
      <c r="E524" s="18" t="s">
        <v>269</v>
      </c>
      <c r="F524" s="311">
        <v>114.8</v>
      </c>
      <c r="G524" s="40"/>
      <c r="H524" s="46"/>
    </row>
    <row r="525" s="2" customFormat="1" ht="16.8" customHeight="1">
      <c r="A525" s="40"/>
      <c r="B525" s="46"/>
      <c r="C525" s="310" t="s">
        <v>969</v>
      </c>
      <c r="D525" s="310" t="s">
        <v>425</v>
      </c>
      <c r="E525" s="18" t="s">
        <v>426</v>
      </c>
      <c r="F525" s="311">
        <v>50.512</v>
      </c>
      <c r="G525" s="40"/>
      <c r="H525" s="46"/>
    </row>
    <row r="526" s="2" customFormat="1" ht="16.8" customHeight="1">
      <c r="A526" s="40"/>
      <c r="B526" s="46"/>
      <c r="C526" s="306" t="s">
        <v>1030</v>
      </c>
      <c r="D526" s="307" t="s">
        <v>1</v>
      </c>
      <c r="E526" s="308" t="s">
        <v>1</v>
      </c>
      <c r="F526" s="309">
        <v>114.8</v>
      </c>
      <c r="G526" s="40"/>
      <c r="H526" s="46"/>
    </row>
    <row r="527" s="2" customFormat="1" ht="16.8" customHeight="1">
      <c r="A527" s="40"/>
      <c r="B527" s="46"/>
      <c r="C527" s="310" t="s">
        <v>1030</v>
      </c>
      <c r="D527" s="310" t="s">
        <v>1066</v>
      </c>
      <c r="E527" s="18" t="s">
        <v>1</v>
      </c>
      <c r="F527" s="311">
        <v>114.8</v>
      </c>
      <c r="G527" s="40"/>
      <c r="H527" s="46"/>
    </row>
    <row r="528" s="2" customFormat="1" ht="16.8" customHeight="1">
      <c r="A528" s="40"/>
      <c r="B528" s="46"/>
      <c r="C528" s="312" t="s">
        <v>2478</v>
      </c>
      <c r="D528" s="40"/>
      <c r="E528" s="40"/>
      <c r="F528" s="40"/>
      <c r="G528" s="40"/>
      <c r="H528" s="46"/>
    </row>
    <row r="529" s="2" customFormat="1" ht="16.8" customHeight="1">
      <c r="A529" s="40"/>
      <c r="B529" s="46"/>
      <c r="C529" s="310" t="s">
        <v>1057</v>
      </c>
      <c r="D529" s="310" t="s">
        <v>1058</v>
      </c>
      <c r="E529" s="18" t="s">
        <v>269</v>
      </c>
      <c r="F529" s="311">
        <v>258.30000000000001</v>
      </c>
      <c r="G529" s="40"/>
      <c r="H529" s="46"/>
    </row>
    <row r="530" s="2" customFormat="1">
      <c r="A530" s="40"/>
      <c r="B530" s="46"/>
      <c r="C530" s="310" t="s">
        <v>1069</v>
      </c>
      <c r="D530" s="310" t="s">
        <v>1070</v>
      </c>
      <c r="E530" s="18" t="s">
        <v>269</v>
      </c>
      <c r="F530" s="311">
        <v>114.8</v>
      </c>
      <c r="G530" s="40"/>
      <c r="H530" s="46"/>
    </row>
    <row r="531" s="2" customFormat="1" ht="16.8" customHeight="1">
      <c r="A531" s="40"/>
      <c r="B531" s="46"/>
      <c r="C531" s="310" t="s">
        <v>517</v>
      </c>
      <c r="D531" s="310" t="s">
        <v>518</v>
      </c>
      <c r="E531" s="18" t="s">
        <v>269</v>
      </c>
      <c r="F531" s="311">
        <v>114.8</v>
      </c>
      <c r="G531" s="40"/>
      <c r="H531" s="46"/>
    </row>
    <row r="532" s="2" customFormat="1" ht="16.8" customHeight="1">
      <c r="A532" s="40"/>
      <c r="B532" s="46"/>
      <c r="C532" s="310" t="s">
        <v>1210</v>
      </c>
      <c r="D532" s="310" t="s">
        <v>1211</v>
      </c>
      <c r="E532" s="18" t="s">
        <v>426</v>
      </c>
      <c r="F532" s="311">
        <v>82.656000000000006</v>
      </c>
      <c r="G532" s="40"/>
      <c r="H532" s="46"/>
    </row>
    <row r="533" s="2" customFormat="1" ht="16.8" customHeight="1">
      <c r="A533" s="40"/>
      <c r="B533" s="46"/>
      <c r="C533" s="306" t="s">
        <v>1032</v>
      </c>
      <c r="D533" s="307" t="s">
        <v>1</v>
      </c>
      <c r="E533" s="308" t="s">
        <v>1</v>
      </c>
      <c r="F533" s="309">
        <v>143.5</v>
      </c>
      <c r="G533" s="40"/>
      <c r="H533" s="46"/>
    </row>
    <row r="534" s="2" customFormat="1" ht="16.8" customHeight="1">
      <c r="A534" s="40"/>
      <c r="B534" s="46"/>
      <c r="C534" s="310" t="s">
        <v>1032</v>
      </c>
      <c r="D534" s="310" t="s">
        <v>1067</v>
      </c>
      <c r="E534" s="18" t="s">
        <v>1</v>
      </c>
      <c r="F534" s="311">
        <v>143.5</v>
      </c>
      <c r="G534" s="40"/>
      <c r="H534" s="46"/>
    </row>
    <row r="535" s="2" customFormat="1" ht="16.8" customHeight="1">
      <c r="A535" s="40"/>
      <c r="B535" s="46"/>
      <c r="C535" s="312" t="s">
        <v>2478</v>
      </c>
      <c r="D535" s="40"/>
      <c r="E535" s="40"/>
      <c r="F535" s="40"/>
      <c r="G535" s="40"/>
      <c r="H535" s="46"/>
    </row>
    <row r="536" s="2" customFormat="1" ht="16.8" customHeight="1">
      <c r="A536" s="40"/>
      <c r="B536" s="46"/>
      <c r="C536" s="310" t="s">
        <v>1057</v>
      </c>
      <c r="D536" s="310" t="s">
        <v>1058</v>
      </c>
      <c r="E536" s="18" t="s">
        <v>269</v>
      </c>
      <c r="F536" s="311">
        <v>258.30000000000001</v>
      </c>
      <c r="G536" s="40"/>
      <c r="H536" s="46"/>
    </row>
    <row r="537" s="2" customFormat="1" ht="16.8" customHeight="1">
      <c r="A537" s="40"/>
      <c r="B537" s="46"/>
      <c r="C537" s="310" t="s">
        <v>1210</v>
      </c>
      <c r="D537" s="310" t="s">
        <v>1211</v>
      </c>
      <c r="E537" s="18" t="s">
        <v>426</v>
      </c>
      <c r="F537" s="311">
        <v>82.656000000000006</v>
      </c>
      <c r="G537" s="40"/>
      <c r="H537" s="46"/>
    </row>
    <row r="538" s="2" customFormat="1" ht="16.8" customHeight="1">
      <c r="A538" s="40"/>
      <c r="B538" s="46"/>
      <c r="C538" s="306" t="s">
        <v>194</v>
      </c>
      <c r="D538" s="307" t="s">
        <v>1</v>
      </c>
      <c r="E538" s="308" t="s">
        <v>1</v>
      </c>
      <c r="F538" s="309">
        <v>115.80200000000001</v>
      </c>
      <c r="G538" s="40"/>
      <c r="H538" s="46"/>
    </row>
    <row r="539" s="2" customFormat="1" ht="16.8" customHeight="1">
      <c r="A539" s="40"/>
      <c r="B539" s="46"/>
      <c r="C539" s="310" t="s">
        <v>194</v>
      </c>
      <c r="D539" s="310" t="s">
        <v>428</v>
      </c>
      <c r="E539" s="18" t="s">
        <v>1</v>
      </c>
      <c r="F539" s="311">
        <v>115.80200000000001</v>
      </c>
      <c r="G539" s="40"/>
      <c r="H539" s="46"/>
    </row>
    <row r="540" s="2" customFormat="1" ht="16.8" customHeight="1">
      <c r="A540" s="40"/>
      <c r="B540" s="46"/>
      <c r="C540" s="312" t="s">
        <v>2478</v>
      </c>
      <c r="D540" s="40"/>
      <c r="E540" s="40"/>
      <c r="F540" s="40"/>
      <c r="G540" s="40"/>
      <c r="H540" s="46"/>
    </row>
    <row r="541" s="2" customFormat="1" ht="16.8" customHeight="1">
      <c r="A541" s="40"/>
      <c r="B541" s="46"/>
      <c r="C541" s="310" t="s">
        <v>424</v>
      </c>
      <c r="D541" s="310" t="s">
        <v>425</v>
      </c>
      <c r="E541" s="18" t="s">
        <v>426</v>
      </c>
      <c r="F541" s="311">
        <v>231.60400000000001</v>
      </c>
      <c r="G541" s="40"/>
      <c r="H541" s="46"/>
    </row>
    <row r="542" s="2" customFormat="1" ht="16.8" customHeight="1">
      <c r="A542" s="40"/>
      <c r="B542" s="46"/>
      <c r="C542" s="310" t="s">
        <v>431</v>
      </c>
      <c r="D542" s="310" t="s">
        <v>432</v>
      </c>
      <c r="E542" s="18" t="s">
        <v>348</v>
      </c>
      <c r="F542" s="311">
        <v>115.80200000000001</v>
      </c>
      <c r="G542" s="40"/>
      <c r="H542" s="46"/>
    </row>
    <row r="543" s="2" customFormat="1" ht="16.8" customHeight="1">
      <c r="A543" s="40"/>
      <c r="B543" s="46"/>
      <c r="C543" s="306" t="s">
        <v>191</v>
      </c>
      <c r="D543" s="307" t="s">
        <v>1</v>
      </c>
      <c r="E543" s="308" t="s">
        <v>1</v>
      </c>
      <c r="F543" s="309">
        <v>57.901000000000003</v>
      </c>
      <c r="G543" s="40"/>
      <c r="H543" s="46"/>
    </row>
    <row r="544" s="2" customFormat="1" ht="16.8" customHeight="1">
      <c r="A544" s="40"/>
      <c r="B544" s="46"/>
      <c r="C544" s="310" t="s">
        <v>191</v>
      </c>
      <c r="D544" s="310" t="s">
        <v>394</v>
      </c>
      <c r="E544" s="18" t="s">
        <v>1</v>
      </c>
      <c r="F544" s="311">
        <v>57.901000000000003</v>
      </c>
      <c r="G544" s="40"/>
      <c r="H544" s="46"/>
    </row>
    <row r="545" s="2" customFormat="1" ht="16.8" customHeight="1">
      <c r="A545" s="40"/>
      <c r="B545" s="46"/>
      <c r="C545" s="312" t="s">
        <v>2478</v>
      </c>
      <c r="D545" s="40"/>
      <c r="E545" s="40"/>
      <c r="F545" s="40"/>
      <c r="G545" s="40"/>
      <c r="H545" s="46"/>
    </row>
    <row r="546" s="2" customFormat="1">
      <c r="A546" s="40"/>
      <c r="B546" s="46"/>
      <c r="C546" s="310" t="s">
        <v>388</v>
      </c>
      <c r="D546" s="310" t="s">
        <v>389</v>
      </c>
      <c r="E546" s="18" t="s">
        <v>348</v>
      </c>
      <c r="F546" s="311">
        <v>57.901000000000003</v>
      </c>
      <c r="G546" s="40"/>
      <c r="H546" s="46"/>
    </row>
    <row r="547" s="2" customFormat="1">
      <c r="A547" s="40"/>
      <c r="B547" s="46"/>
      <c r="C547" s="310" t="s">
        <v>396</v>
      </c>
      <c r="D547" s="310" t="s">
        <v>397</v>
      </c>
      <c r="E547" s="18" t="s">
        <v>348</v>
      </c>
      <c r="F547" s="311">
        <v>231.60400000000001</v>
      </c>
      <c r="G547" s="40"/>
      <c r="H547" s="46"/>
    </row>
    <row r="548" s="2" customFormat="1" ht="16.8" customHeight="1">
      <c r="A548" s="40"/>
      <c r="B548" s="46"/>
      <c r="C548" s="310" t="s">
        <v>424</v>
      </c>
      <c r="D548" s="310" t="s">
        <v>425</v>
      </c>
      <c r="E548" s="18" t="s">
        <v>426</v>
      </c>
      <c r="F548" s="311">
        <v>231.60400000000001</v>
      </c>
      <c r="G548" s="40"/>
      <c r="H548" s="46"/>
    </row>
    <row r="549" s="2" customFormat="1" ht="16.8" customHeight="1">
      <c r="A549" s="40"/>
      <c r="B549" s="46"/>
      <c r="C549" s="306" t="s">
        <v>193</v>
      </c>
      <c r="D549" s="307" t="s">
        <v>1</v>
      </c>
      <c r="E549" s="308" t="s">
        <v>1</v>
      </c>
      <c r="F549" s="309">
        <v>57.901000000000003</v>
      </c>
      <c r="G549" s="40"/>
      <c r="H549" s="46"/>
    </row>
    <row r="550" s="2" customFormat="1" ht="16.8" customHeight="1">
      <c r="A550" s="40"/>
      <c r="B550" s="46"/>
      <c r="C550" s="310" t="s">
        <v>1</v>
      </c>
      <c r="D550" s="310" t="s">
        <v>391</v>
      </c>
      <c r="E550" s="18" t="s">
        <v>1</v>
      </c>
      <c r="F550" s="311">
        <v>0</v>
      </c>
      <c r="G550" s="40"/>
      <c r="H550" s="46"/>
    </row>
    <row r="551" s="2" customFormat="1" ht="16.8" customHeight="1">
      <c r="A551" s="40"/>
      <c r="B551" s="46"/>
      <c r="C551" s="310" t="s">
        <v>193</v>
      </c>
      <c r="D551" s="310" t="s">
        <v>403</v>
      </c>
      <c r="E551" s="18" t="s">
        <v>1</v>
      </c>
      <c r="F551" s="311">
        <v>57.901000000000003</v>
      </c>
      <c r="G551" s="40"/>
      <c r="H551" s="46"/>
    </row>
    <row r="552" s="2" customFormat="1" ht="16.8" customHeight="1">
      <c r="A552" s="40"/>
      <c r="B552" s="46"/>
      <c r="C552" s="312" t="s">
        <v>2478</v>
      </c>
      <c r="D552" s="40"/>
      <c r="E552" s="40"/>
      <c r="F552" s="40"/>
      <c r="G552" s="40"/>
      <c r="H552" s="46"/>
    </row>
    <row r="553" s="2" customFormat="1">
      <c r="A553" s="40"/>
      <c r="B553" s="46"/>
      <c r="C553" s="310" t="s">
        <v>400</v>
      </c>
      <c r="D553" s="310" t="s">
        <v>401</v>
      </c>
      <c r="E553" s="18" t="s">
        <v>348</v>
      </c>
      <c r="F553" s="311">
        <v>57.901000000000003</v>
      </c>
      <c r="G553" s="40"/>
      <c r="H553" s="46"/>
    </row>
    <row r="554" s="2" customFormat="1">
      <c r="A554" s="40"/>
      <c r="B554" s="46"/>
      <c r="C554" s="310" t="s">
        <v>405</v>
      </c>
      <c r="D554" s="310" t="s">
        <v>406</v>
      </c>
      <c r="E554" s="18" t="s">
        <v>348</v>
      </c>
      <c r="F554" s="311">
        <v>231.60400000000001</v>
      </c>
      <c r="G554" s="40"/>
      <c r="H554" s="46"/>
    </row>
    <row r="555" s="2" customFormat="1" ht="16.8" customHeight="1">
      <c r="A555" s="40"/>
      <c r="B555" s="46"/>
      <c r="C555" s="310" t="s">
        <v>424</v>
      </c>
      <c r="D555" s="310" t="s">
        <v>425</v>
      </c>
      <c r="E555" s="18" t="s">
        <v>426</v>
      </c>
      <c r="F555" s="311">
        <v>231.60400000000001</v>
      </c>
      <c r="G555" s="40"/>
      <c r="H555" s="46"/>
    </row>
    <row r="556" s="2" customFormat="1" ht="16.8" customHeight="1">
      <c r="A556" s="40"/>
      <c r="B556" s="46"/>
      <c r="C556" s="306" t="s">
        <v>185</v>
      </c>
      <c r="D556" s="307" t="s">
        <v>1</v>
      </c>
      <c r="E556" s="308" t="s">
        <v>1</v>
      </c>
      <c r="F556" s="309">
        <v>496.22300000000001</v>
      </c>
      <c r="G556" s="40"/>
      <c r="H556" s="46"/>
    </row>
    <row r="557" s="2" customFormat="1" ht="16.8" customHeight="1">
      <c r="A557" s="40"/>
      <c r="B557" s="46"/>
      <c r="C557" s="310" t="s">
        <v>185</v>
      </c>
      <c r="D557" s="310" t="s">
        <v>1092</v>
      </c>
      <c r="E557" s="18" t="s">
        <v>1</v>
      </c>
      <c r="F557" s="311">
        <v>496.22300000000001</v>
      </c>
      <c r="G557" s="40"/>
      <c r="H557" s="46"/>
    </row>
    <row r="558" s="2" customFormat="1" ht="16.8" customHeight="1">
      <c r="A558" s="40"/>
      <c r="B558" s="46"/>
      <c r="C558" s="312" t="s">
        <v>2478</v>
      </c>
      <c r="D558" s="40"/>
      <c r="E558" s="40"/>
      <c r="F558" s="40"/>
      <c r="G558" s="40"/>
      <c r="H558" s="46"/>
    </row>
    <row r="559" s="2" customFormat="1" ht="16.8" customHeight="1">
      <c r="A559" s="40"/>
      <c r="B559" s="46"/>
      <c r="C559" s="310" t="s">
        <v>369</v>
      </c>
      <c r="D559" s="310" t="s">
        <v>370</v>
      </c>
      <c r="E559" s="18" t="s">
        <v>269</v>
      </c>
      <c r="F559" s="311">
        <v>496.22300000000001</v>
      </c>
      <c r="G559" s="40"/>
      <c r="H559" s="46"/>
    </row>
    <row r="560" s="2" customFormat="1" ht="16.8" customHeight="1">
      <c r="A560" s="40"/>
      <c r="B560" s="46"/>
      <c r="C560" s="310" t="s">
        <v>374</v>
      </c>
      <c r="D560" s="310" t="s">
        <v>375</v>
      </c>
      <c r="E560" s="18" t="s">
        <v>269</v>
      </c>
      <c r="F560" s="311">
        <v>496.22300000000001</v>
      </c>
      <c r="G560" s="40"/>
      <c r="H560" s="46"/>
    </row>
    <row r="561" s="2" customFormat="1" ht="16.8" customHeight="1">
      <c r="A561" s="40"/>
      <c r="B561" s="46"/>
      <c r="C561" s="306" t="s">
        <v>1198</v>
      </c>
      <c r="D561" s="307" t="s">
        <v>1</v>
      </c>
      <c r="E561" s="308" t="s">
        <v>1</v>
      </c>
      <c r="F561" s="309">
        <v>128.5</v>
      </c>
      <c r="G561" s="40"/>
      <c r="H561" s="46"/>
    </row>
    <row r="562" s="2" customFormat="1" ht="16.8" customHeight="1">
      <c r="A562" s="40"/>
      <c r="B562" s="46"/>
      <c r="C562" s="310" t="s">
        <v>1198</v>
      </c>
      <c r="D562" s="310" t="s">
        <v>1019</v>
      </c>
      <c r="E562" s="18" t="s">
        <v>1</v>
      </c>
      <c r="F562" s="311">
        <v>128.5</v>
      </c>
      <c r="G562" s="40"/>
      <c r="H562" s="46"/>
    </row>
    <row r="563" s="2" customFormat="1" ht="16.8" customHeight="1">
      <c r="A563" s="40"/>
      <c r="B563" s="46"/>
      <c r="C563" s="306" t="s">
        <v>1025</v>
      </c>
      <c r="D563" s="307" t="s">
        <v>1</v>
      </c>
      <c r="E563" s="308" t="s">
        <v>1</v>
      </c>
      <c r="F563" s="309">
        <v>1.7290000000000001</v>
      </c>
      <c r="G563" s="40"/>
      <c r="H563" s="46"/>
    </row>
    <row r="564" s="2" customFormat="1" ht="16.8" customHeight="1">
      <c r="A564" s="40"/>
      <c r="B564" s="46"/>
      <c r="C564" s="310" t="s">
        <v>1025</v>
      </c>
      <c r="D564" s="310" t="s">
        <v>1065</v>
      </c>
      <c r="E564" s="18" t="s">
        <v>1</v>
      </c>
      <c r="F564" s="311">
        <v>1.7290000000000001</v>
      </c>
      <c r="G564" s="40"/>
      <c r="H564" s="46"/>
    </row>
    <row r="565" s="2" customFormat="1" ht="16.8" customHeight="1">
      <c r="A565" s="40"/>
      <c r="B565" s="46"/>
      <c r="C565" s="312" t="s">
        <v>2478</v>
      </c>
      <c r="D565" s="40"/>
      <c r="E565" s="40"/>
      <c r="F565" s="40"/>
      <c r="G565" s="40"/>
      <c r="H565" s="46"/>
    </row>
    <row r="566" s="2" customFormat="1" ht="16.8" customHeight="1">
      <c r="A566" s="40"/>
      <c r="B566" s="46"/>
      <c r="C566" s="310" t="s">
        <v>1057</v>
      </c>
      <c r="D566" s="310" t="s">
        <v>1058</v>
      </c>
      <c r="E566" s="18" t="s">
        <v>269</v>
      </c>
      <c r="F566" s="311">
        <v>258.30000000000001</v>
      </c>
      <c r="G566" s="40"/>
      <c r="H566" s="46"/>
    </row>
    <row r="567" s="2" customFormat="1" ht="16.8" customHeight="1">
      <c r="A567" s="40"/>
      <c r="B567" s="46"/>
      <c r="C567" s="310" t="s">
        <v>364</v>
      </c>
      <c r="D567" s="310" t="s">
        <v>365</v>
      </c>
      <c r="E567" s="18" t="s">
        <v>348</v>
      </c>
      <c r="F567" s="311">
        <v>12.253</v>
      </c>
      <c r="G567" s="40"/>
      <c r="H567" s="46"/>
    </row>
    <row r="568" s="2" customFormat="1" ht="16.8" customHeight="1">
      <c r="A568" s="40"/>
      <c r="B568" s="46"/>
      <c r="C568" s="310" t="s">
        <v>369</v>
      </c>
      <c r="D568" s="310" t="s">
        <v>370</v>
      </c>
      <c r="E568" s="18" t="s">
        <v>269</v>
      </c>
      <c r="F568" s="311">
        <v>496.22300000000001</v>
      </c>
      <c r="G568" s="40"/>
      <c r="H568" s="46"/>
    </row>
    <row r="569" s="2" customFormat="1" ht="16.8" customHeight="1">
      <c r="A569" s="40"/>
      <c r="B569" s="46"/>
      <c r="C569" s="306" t="s">
        <v>210</v>
      </c>
      <c r="D569" s="307" t="s">
        <v>1</v>
      </c>
      <c r="E569" s="308" t="s">
        <v>1</v>
      </c>
      <c r="F569" s="309">
        <v>8.0299999999999994</v>
      </c>
      <c r="G569" s="40"/>
      <c r="H569" s="46"/>
    </row>
    <row r="570" s="2" customFormat="1" ht="16.8" customHeight="1">
      <c r="A570" s="40"/>
      <c r="B570" s="46"/>
      <c r="C570" s="310" t="s">
        <v>210</v>
      </c>
      <c r="D570" s="310" t="s">
        <v>1217</v>
      </c>
      <c r="E570" s="18" t="s">
        <v>1</v>
      </c>
      <c r="F570" s="311">
        <v>8.0299999999999994</v>
      </c>
      <c r="G570" s="40"/>
      <c r="H570" s="46"/>
    </row>
    <row r="571" s="2" customFormat="1" ht="16.8" customHeight="1">
      <c r="A571" s="40"/>
      <c r="B571" s="46"/>
      <c r="C571" s="312" t="s">
        <v>2478</v>
      </c>
      <c r="D571" s="40"/>
      <c r="E571" s="40"/>
      <c r="F571" s="40"/>
      <c r="G571" s="40"/>
      <c r="H571" s="46"/>
    </row>
    <row r="572" s="2" customFormat="1" ht="16.8" customHeight="1">
      <c r="A572" s="40"/>
      <c r="B572" s="46"/>
      <c r="C572" s="310" t="s">
        <v>975</v>
      </c>
      <c r="D572" s="310" t="s">
        <v>976</v>
      </c>
      <c r="E572" s="18" t="s">
        <v>426</v>
      </c>
      <c r="F572" s="311">
        <v>8.0299999999999994</v>
      </c>
      <c r="G572" s="40"/>
      <c r="H572" s="46"/>
    </row>
    <row r="573" s="2" customFormat="1">
      <c r="A573" s="40"/>
      <c r="B573" s="46"/>
      <c r="C573" s="310" t="s">
        <v>980</v>
      </c>
      <c r="D573" s="310" t="s">
        <v>981</v>
      </c>
      <c r="E573" s="18" t="s">
        <v>426</v>
      </c>
      <c r="F573" s="311">
        <v>8.0299999999999994</v>
      </c>
      <c r="G573" s="40"/>
      <c r="H573" s="46"/>
    </row>
    <row r="574" s="2" customFormat="1" ht="16.8" customHeight="1">
      <c r="A574" s="40"/>
      <c r="B574" s="46"/>
      <c r="C574" s="306" t="s">
        <v>1051</v>
      </c>
      <c r="D574" s="307" t="s">
        <v>1</v>
      </c>
      <c r="E574" s="308" t="s">
        <v>1</v>
      </c>
      <c r="F574" s="309">
        <v>82.656000000000006</v>
      </c>
      <c r="G574" s="40"/>
      <c r="H574" s="46"/>
    </row>
    <row r="575" s="2" customFormat="1" ht="16.8" customHeight="1">
      <c r="A575" s="40"/>
      <c r="B575" s="46"/>
      <c r="C575" s="310" t="s">
        <v>1051</v>
      </c>
      <c r="D575" s="310" t="s">
        <v>1213</v>
      </c>
      <c r="E575" s="18" t="s">
        <v>1</v>
      </c>
      <c r="F575" s="311">
        <v>82.656000000000006</v>
      </c>
      <c r="G575" s="40"/>
      <c r="H575" s="46"/>
    </row>
    <row r="576" s="2" customFormat="1" ht="16.8" customHeight="1">
      <c r="A576" s="40"/>
      <c r="B576" s="46"/>
      <c r="C576" s="312" t="s">
        <v>2478</v>
      </c>
      <c r="D576" s="40"/>
      <c r="E576" s="40"/>
      <c r="F576" s="40"/>
      <c r="G576" s="40"/>
      <c r="H576" s="46"/>
    </row>
    <row r="577" s="2" customFormat="1" ht="16.8" customHeight="1">
      <c r="A577" s="40"/>
      <c r="B577" s="46"/>
      <c r="C577" s="310" t="s">
        <v>1210</v>
      </c>
      <c r="D577" s="310" t="s">
        <v>1211</v>
      </c>
      <c r="E577" s="18" t="s">
        <v>426</v>
      </c>
      <c r="F577" s="311">
        <v>82.656000000000006</v>
      </c>
      <c r="G577" s="40"/>
      <c r="H577" s="46"/>
    </row>
    <row r="578" s="2" customFormat="1" ht="16.8" customHeight="1">
      <c r="A578" s="40"/>
      <c r="B578" s="46"/>
      <c r="C578" s="310" t="s">
        <v>954</v>
      </c>
      <c r="D578" s="310" t="s">
        <v>955</v>
      </c>
      <c r="E578" s="18" t="s">
        <v>426</v>
      </c>
      <c r="F578" s="311">
        <v>133.16800000000001</v>
      </c>
      <c r="G578" s="40"/>
      <c r="H578" s="46"/>
    </row>
    <row r="579" s="2" customFormat="1" ht="16.8" customHeight="1">
      <c r="A579" s="40"/>
      <c r="B579" s="46"/>
      <c r="C579" s="306" t="s">
        <v>208</v>
      </c>
      <c r="D579" s="307" t="s">
        <v>1</v>
      </c>
      <c r="E579" s="308" t="s">
        <v>1</v>
      </c>
      <c r="F579" s="309">
        <v>133.16800000000001</v>
      </c>
      <c r="G579" s="40"/>
      <c r="H579" s="46"/>
    </row>
    <row r="580" s="2" customFormat="1" ht="16.8" customHeight="1">
      <c r="A580" s="40"/>
      <c r="B580" s="46"/>
      <c r="C580" s="310" t="s">
        <v>208</v>
      </c>
      <c r="D580" s="310" t="s">
        <v>1208</v>
      </c>
      <c r="E580" s="18" t="s">
        <v>1</v>
      </c>
      <c r="F580" s="311">
        <v>133.16800000000001</v>
      </c>
      <c r="G580" s="40"/>
      <c r="H580" s="46"/>
    </row>
    <row r="581" s="2" customFormat="1" ht="16.8" customHeight="1">
      <c r="A581" s="40"/>
      <c r="B581" s="46"/>
      <c r="C581" s="312" t="s">
        <v>2478</v>
      </c>
      <c r="D581" s="40"/>
      <c r="E581" s="40"/>
      <c r="F581" s="40"/>
      <c r="G581" s="40"/>
      <c r="H581" s="46"/>
    </row>
    <row r="582" s="2" customFormat="1" ht="16.8" customHeight="1">
      <c r="A582" s="40"/>
      <c r="B582" s="46"/>
      <c r="C582" s="310" t="s">
        <v>954</v>
      </c>
      <c r="D582" s="310" t="s">
        <v>955</v>
      </c>
      <c r="E582" s="18" t="s">
        <v>426</v>
      </c>
      <c r="F582" s="311">
        <v>133.16800000000001</v>
      </c>
      <c r="G582" s="40"/>
      <c r="H582" s="46"/>
    </row>
    <row r="583" s="2" customFormat="1" ht="16.8" customHeight="1">
      <c r="A583" s="40"/>
      <c r="B583" s="46"/>
      <c r="C583" s="310" t="s">
        <v>959</v>
      </c>
      <c r="D583" s="310" t="s">
        <v>960</v>
      </c>
      <c r="E583" s="18" t="s">
        <v>426</v>
      </c>
      <c r="F583" s="311">
        <v>1731.184</v>
      </c>
      <c r="G583" s="40"/>
      <c r="H583" s="46"/>
    </row>
    <row r="584" s="2" customFormat="1" ht="16.8" customHeight="1">
      <c r="A584" s="40"/>
      <c r="B584" s="46"/>
      <c r="C584" s="306" t="s">
        <v>204</v>
      </c>
      <c r="D584" s="307" t="s">
        <v>1</v>
      </c>
      <c r="E584" s="308" t="s">
        <v>1</v>
      </c>
      <c r="F584" s="309">
        <v>50.512</v>
      </c>
      <c r="G584" s="40"/>
      <c r="H584" s="46"/>
    </row>
    <row r="585" s="2" customFormat="1" ht="16.8" customHeight="1">
      <c r="A585" s="40"/>
      <c r="B585" s="46"/>
      <c r="C585" s="310" t="s">
        <v>204</v>
      </c>
      <c r="D585" s="310" t="s">
        <v>1215</v>
      </c>
      <c r="E585" s="18" t="s">
        <v>1</v>
      </c>
      <c r="F585" s="311">
        <v>50.512</v>
      </c>
      <c r="G585" s="40"/>
      <c r="H585" s="46"/>
    </row>
    <row r="586" s="2" customFormat="1" ht="16.8" customHeight="1">
      <c r="A586" s="40"/>
      <c r="B586" s="46"/>
      <c r="C586" s="312" t="s">
        <v>2478</v>
      </c>
      <c r="D586" s="40"/>
      <c r="E586" s="40"/>
      <c r="F586" s="40"/>
      <c r="G586" s="40"/>
      <c r="H586" s="46"/>
    </row>
    <row r="587" s="2" customFormat="1" ht="16.8" customHeight="1">
      <c r="A587" s="40"/>
      <c r="B587" s="46"/>
      <c r="C587" s="310" t="s">
        <v>969</v>
      </c>
      <c r="D587" s="310" t="s">
        <v>425</v>
      </c>
      <c r="E587" s="18" t="s">
        <v>426</v>
      </c>
      <c r="F587" s="311">
        <v>50.512</v>
      </c>
      <c r="G587" s="40"/>
      <c r="H587" s="46"/>
    </row>
    <row r="588" s="2" customFormat="1" ht="16.8" customHeight="1">
      <c r="A588" s="40"/>
      <c r="B588" s="46"/>
      <c r="C588" s="310" t="s">
        <v>954</v>
      </c>
      <c r="D588" s="310" t="s">
        <v>955</v>
      </c>
      <c r="E588" s="18" t="s">
        <v>426</v>
      </c>
      <c r="F588" s="311">
        <v>133.16800000000001</v>
      </c>
      <c r="G588" s="40"/>
      <c r="H588" s="46"/>
    </row>
    <row r="589" s="2" customFormat="1" ht="16.8" customHeight="1">
      <c r="A589" s="40"/>
      <c r="B589" s="46"/>
      <c r="C589" s="306" t="s">
        <v>206</v>
      </c>
      <c r="D589" s="307" t="s">
        <v>1</v>
      </c>
      <c r="E589" s="308" t="s">
        <v>1</v>
      </c>
      <c r="F589" s="309">
        <v>0</v>
      </c>
      <c r="G589" s="40"/>
      <c r="H589" s="46"/>
    </row>
    <row r="590" s="2" customFormat="1" ht="16.8" customHeight="1">
      <c r="A590" s="40"/>
      <c r="B590" s="46"/>
      <c r="C590" s="310" t="s">
        <v>206</v>
      </c>
      <c r="D590" s="310" t="s">
        <v>2481</v>
      </c>
      <c r="E590" s="18" t="s">
        <v>1</v>
      </c>
      <c r="F590" s="311">
        <v>0</v>
      </c>
      <c r="G590" s="40"/>
      <c r="H590" s="46"/>
    </row>
    <row r="591" s="2" customFormat="1" ht="16.8" customHeight="1">
      <c r="A591" s="40"/>
      <c r="B591" s="46"/>
      <c r="C591" s="306" t="s">
        <v>202</v>
      </c>
      <c r="D591" s="307" t="s">
        <v>1</v>
      </c>
      <c r="E591" s="308" t="s">
        <v>1</v>
      </c>
      <c r="F591" s="309">
        <v>8.6099999999999994</v>
      </c>
      <c r="G591" s="40"/>
      <c r="H591" s="46"/>
    </row>
    <row r="592" s="2" customFormat="1" ht="16.8" customHeight="1">
      <c r="A592" s="40"/>
      <c r="B592" s="46"/>
      <c r="C592" s="310" t="s">
        <v>202</v>
      </c>
      <c r="D592" s="310" t="s">
        <v>1188</v>
      </c>
      <c r="E592" s="18" t="s">
        <v>1</v>
      </c>
      <c r="F592" s="311">
        <v>8.6099999999999994</v>
      </c>
      <c r="G592" s="40"/>
      <c r="H592" s="46"/>
    </row>
    <row r="593" s="2" customFormat="1" ht="16.8" customHeight="1">
      <c r="A593" s="40"/>
      <c r="B593" s="46"/>
      <c r="C593" s="312" t="s">
        <v>2478</v>
      </c>
      <c r="D593" s="40"/>
      <c r="E593" s="40"/>
      <c r="F593" s="40"/>
      <c r="G593" s="40"/>
      <c r="H593" s="46"/>
    </row>
    <row r="594" s="2" customFormat="1" ht="16.8" customHeight="1">
      <c r="A594" s="40"/>
      <c r="B594" s="46"/>
      <c r="C594" s="310" t="s">
        <v>879</v>
      </c>
      <c r="D594" s="310" t="s">
        <v>880</v>
      </c>
      <c r="E594" s="18" t="s">
        <v>308</v>
      </c>
      <c r="F594" s="311">
        <v>8.6099999999999994</v>
      </c>
      <c r="G594" s="40"/>
      <c r="H594" s="46"/>
    </row>
    <row r="595" s="2" customFormat="1" ht="16.8" customHeight="1">
      <c r="A595" s="40"/>
      <c r="B595" s="46"/>
      <c r="C595" s="310" t="s">
        <v>884</v>
      </c>
      <c r="D595" s="310" t="s">
        <v>885</v>
      </c>
      <c r="E595" s="18" t="s">
        <v>308</v>
      </c>
      <c r="F595" s="311">
        <v>8.6099999999999994</v>
      </c>
      <c r="G595" s="40"/>
      <c r="H595" s="46"/>
    </row>
    <row r="596" s="2" customFormat="1" ht="16.8" customHeight="1">
      <c r="A596" s="40"/>
      <c r="B596" s="46"/>
      <c r="C596" s="306" t="s">
        <v>1085</v>
      </c>
      <c r="D596" s="307" t="s">
        <v>1</v>
      </c>
      <c r="E596" s="308" t="s">
        <v>1</v>
      </c>
      <c r="F596" s="309">
        <v>151.38999999999999</v>
      </c>
      <c r="G596" s="40"/>
      <c r="H596" s="46"/>
    </row>
    <row r="597" s="2" customFormat="1">
      <c r="A597" s="40"/>
      <c r="B597" s="46"/>
      <c r="C597" s="310" t="s">
        <v>1085</v>
      </c>
      <c r="D597" s="310" t="s">
        <v>1086</v>
      </c>
      <c r="E597" s="18" t="s">
        <v>1</v>
      </c>
      <c r="F597" s="311">
        <v>151.38999999999999</v>
      </c>
      <c r="G597" s="40"/>
      <c r="H597" s="46"/>
    </row>
    <row r="598" s="2" customFormat="1" ht="16.8" customHeight="1">
      <c r="A598" s="40"/>
      <c r="B598" s="46"/>
      <c r="C598" s="306" t="s">
        <v>180</v>
      </c>
      <c r="D598" s="307" t="s">
        <v>1</v>
      </c>
      <c r="E598" s="308" t="s">
        <v>1</v>
      </c>
      <c r="F598" s="309">
        <v>151.38999999999999</v>
      </c>
      <c r="G598" s="40"/>
      <c r="H598" s="46"/>
    </row>
    <row r="599" s="2" customFormat="1" ht="16.8" customHeight="1">
      <c r="A599" s="40"/>
      <c r="B599" s="46"/>
      <c r="C599" s="310" t="s">
        <v>180</v>
      </c>
      <c r="D599" s="310" t="s">
        <v>357</v>
      </c>
      <c r="E599" s="18" t="s">
        <v>1</v>
      </c>
      <c r="F599" s="311">
        <v>151.38999999999999</v>
      </c>
      <c r="G599" s="40"/>
      <c r="H599" s="46"/>
    </row>
    <row r="600" s="2" customFormat="1" ht="16.8" customHeight="1">
      <c r="A600" s="40"/>
      <c r="B600" s="46"/>
      <c r="C600" s="312" t="s">
        <v>2478</v>
      </c>
      <c r="D600" s="40"/>
      <c r="E600" s="40"/>
      <c r="F600" s="40"/>
      <c r="G600" s="40"/>
      <c r="H600" s="46"/>
    </row>
    <row r="601" s="2" customFormat="1">
      <c r="A601" s="40"/>
      <c r="B601" s="46"/>
      <c r="C601" s="310" t="s">
        <v>346</v>
      </c>
      <c r="D601" s="310" t="s">
        <v>347</v>
      </c>
      <c r="E601" s="18" t="s">
        <v>348</v>
      </c>
      <c r="F601" s="311">
        <v>75.694999999999993</v>
      </c>
      <c r="G601" s="40"/>
      <c r="H601" s="46"/>
    </row>
    <row r="602" s="2" customFormat="1">
      <c r="A602" s="40"/>
      <c r="B602" s="46"/>
      <c r="C602" s="310" t="s">
        <v>360</v>
      </c>
      <c r="D602" s="310" t="s">
        <v>361</v>
      </c>
      <c r="E602" s="18" t="s">
        <v>348</v>
      </c>
      <c r="F602" s="311">
        <v>75.694999999999993</v>
      </c>
      <c r="G602" s="40"/>
      <c r="H602" s="46"/>
    </row>
    <row r="603" s="2" customFormat="1">
      <c r="A603" s="40"/>
      <c r="B603" s="46"/>
      <c r="C603" s="310" t="s">
        <v>388</v>
      </c>
      <c r="D603" s="310" t="s">
        <v>389</v>
      </c>
      <c r="E603" s="18" t="s">
        <v>348</v>
      </c>
      <c r="F603" s="311">
        <v>57.901000000000003</v>
      </c>
      <c r="G603" s="40"/>
      <c r="H603" s="46"/>
    </row>
    <row r="604" s="2" customFormat="1">
      <c r="A604" s="40"/>
      <c r="B604" s="46"/>
      <c r="C604" s="310" t="s">
        <v>400</v>
      </c>
      <c r="D604" s="310" t="s">
        <v>401</v>
      </c>
      <c r="E604" s="18" t="s">
        <v>348</v>
      </c>
      <c r="F604" s="311">
        <v>57.901000000000003</v>
      </c>
      <c r="G604" s="40"/>
      <c r="H604" s="46"/>
    </row>
    <row r="605" s="2" customFormat="1" ht="16.8" customHeight="1">
      <c r="A605" s="40"/>
      <c r="B605" s="46"/>
      <c r="C605" s="306" t="s">
        <v>178</v>
      </c>
      <c r="D605" s="307" t="s">
        <v>1</v>
      </c>
      <c r="E605" s="308" t="s">
        <v>1</v>
      </c>
      <c r="F605" s="309">
        <v>0</v>
      </c>
      <c r="G605" s="40"/>
      <c r="H605" s="46"/>
    </row>
    <row r="606" s="2" customFormat="1" ht="16.8" customHeight="1">
      <c r="A606" s="40"/>
      <c r="B606" s="46"/>
      <c r="C606" s="310" t="s">
        <v>178</v>
      </c>
      <c r="D606" s="310" t="s">
        <v>1087</v>
      </c>
      <c r="E606" s="18" t="s">
        <v>1</v>
      </c>
      <c r="F606" s="311">
        <v>0</v>
      </c>
      <c r="G606" s="40"/>
      <c r="H606" s="46"/>
    </row>
    <row r="607" s="2" customFormat="1" ht="16.8" customHeight="1">
      <c r="A607" s="40"/>
      <c r="B607" s="46"/>
      <c r="C607" s="312" t="s">
        <v>2478</v>
      </c>
      <c r="D607" s="40"/>
      <c r="E607" s="40"/>
      <c r="F607" s="40"/>
      <c r="G607" s="40"/>
      <c r="H607" s="46"/>
    </row>
    <row r="608" s="2" customFormat="1">
      <c r="A608" s="40"/>
      <c r="B608" s="46"/>
      <c r="C608" s="310" t="s">
        <v>346</v>
      </c>
      <c r="D608" s="310" t="s">
        <v>347</v>
      </c>
      <c r="E608" s="18" t="s">
        <v>348</v>
      </c>
      <c r="F608" s="311">
        <v>75.694999999999993</v>
      </c>
      <c r="G608" s="40"/>
      <c r="H608" s="46"/>
    </row>
    <row r="609" s="2" customFormat="1" ht="16.8" customHeight="1">
      <c r="A609" s="40"/>
      <c r="B609" s="46"/>
      <c r="C609" s="310" t="s">
        <v>435</v>
      </c>
      <c r="D609" s="310" t="s">
        <v>436</v>
      </c>
      <c r="E609" s="18" t="s">
        <v>348</v>
      </c>
      <c r="F609" s="311">
        <v>130.30600000000001</v>
      </c>
      <c r="G609" s="40"/>
      <c r="H609" s="46"/>
    </row>
    <row r="610" s="2" customFormat="1" ht="16.8" customHeight="1">
      <c r="A610" s="40"/>
      <c r="B610" s="46"/>
      <c r="C610" s="306" t="s">
        <v>176</v>
      </c>
      <c r="D610" s="307" t="s">
        <v>1</v>
      </c>
      <c r="E610" s="308" t="s">
        <v>1</v>
      </c>
      <c r="F610" s="309">
        <v>151.38999999999999</v>
      </c>
      <c r="G610" s="40"/>
      <c r="H610" s="46"/>
    </row>
    <row r="611" s="2" customFormat="1">
      <c r="A611" s="40"/>
      <c r="B611" s="46"/>
      <c r="C611" s="310" t="s">
        <v>1085</v>
      </c>
      <c r="D611" s="310" t="s">
        <v>1086</v>
      </c>
      <c r="E611" s="18" t="s">
        <v>1</v>
      </c>
      <c r="F611" s="311">
        <v>151.38999999999999</v>
      </c>
      <c r="G611" s="40"/>
      <c r="H611" s="46"/>
    </row>
    <row r="612" s="2" customFormat="1" ht="16.8" customHeight="1">
      <c r="A612" s="40"/>
      <c r="B612" s="46"/>
      <c r="C612" s="310" t="s">
        <v>176</v>
      </c>
      <c r="D612" s="310" t="s">
        <v>281</v>
      </c>
      <c r="E612" s="18" t="s">
        <v>1</v>
      </c>
      <c r="F612" s="311">
        <v>151.38999999999999</v>
      </c>
      <c r="G612" s="40"/>
      <c r="H612" s="46"/>
    </row>
    <row r="613" s="2" customFormat="1" ht="16.8" customHeight="1">
      <c r="A613" s="40"/>
      <c r="B613" s="46"/>
      <c r="C613" s="312" t="s">
        <v>2478</v>
      </c>
      <c r="D613" s="40"/>
      <c r="E613" s="40"/>
      <c r="F613" s="40"/>
      <c r="G613" s="40"/>
      <c r="H613" s="46"/>
    </row>
    <row r="614" s="2" customFormat="1">
      <c r="A614" s="40"/>
      <c r="B614" s="46"/>
      <c r="C614" s="310" t="s">
        <v>346</v>
      </c>
      <c r="D614" s="310" t="s">
        <v>347</v>
      </c>
      <c r="E614" s="18" t="s">
        <v>348</v>
      </c>
      <c r="F614" s="311">
        <v>75.694999999999993</v>
      </c>
      <c r="G614" s="40"/>
      <c r="H614" s="46"/>
    </row>
    <row r="615" s="2" customFormat="1">
      <c r="A615" s="40"/>
      <c r="B615" s="46"/>
      <c r="C615" s="310" t="s">
        <v>388</v>
      </c>
      <c r="D615" s="310" t="s">
        <v>389</v>
      </c>
      <c r="E615" s="18" t="s">
        <v>348</v>
      </c>
      <c r="F615" s="311">
        <v>57.901000000000003</v>
      </c>
      <c r="G615" s="40"/>
      <c r="H615" s="46"/>
    </row>
    <row r="616" s="2" customFormat="1">
      <c r="A616" s="40"/>
      <c r="B616" s="46"/>
      <c r="C616" s="310" t="s">
        <v>400</v>
      </c>
      <c r="D616" s="310" t="s">
        <v>401</v>
      </c>
      <c r="E616" s="18" t="s">
        <v>348</v>
      </c>
      <c r="F616" s="311">
        <v>57.901000000000003</v>
      </c>
      <c r="G616" s="40"/>
      <c r="H616" s="46"/>
    </row>
    <row r="617" s="2" customFormat="1" ht="16.8" customHeight="1">
      <c r="A617" s="40"/>
      <c r="B617" s="46"/>
      <c r="C617" s="310" t="s">
        <v>435</v>
      </c>
      <c r="D617" s="310" t="s">
        <v>436</v>
      </c>
      <c r="E617" s="18" t="s">
        <v>348</v>
      </c>
      <c r="F617" s="311">
        <v>130.30600000000001</v>
      </c>
      <c r="G617" s="40"/>
      <c r="H617" s="46"/>
    </row>
    <row r="618" s="2" customFormat="1" ht="16.8" customHeight="1">
      <c r="A618" s="40"/>
      <c r="B618" s="46"/>
      <c r="C618" s="306" t="s">
        <v>182</v>
      </c>
      <c r="D618" s="307" t="s">
        <v>1</v>
      </c>
      <c r="E618" s="308" t="s">
        <v>1</v>
      </c>
      <c r="F618" s="309">
        <v>75.694999999999993</v>
      </c>
      <c r="G618" s="40"/>
      <c r="H618" s="46"/>
    </row>
    <row r="619" s="2" customFormat="1" ht="16.8" customHeight="1">
      <c r="A619" s="40"/>
      <c r="B619" s="46"/>
      <c r="C619" s="310" t="s">
        <v>182</v>
      </c>
      <c r="D619" s="310" t="s">
        <v>358</v>
      </c>
      <c r="E619" s="18" t="s">
        <v>1</v>
      </c>
      <c r="F619" s="311">
        <v>75.694999999999993</v>
      </c>
      <c r="G619" s="40"/>
      <c r="H619" s="46"/>
    </row>
    <row r="620" s="2" customFormat="1" ht="16.8" customHeight="1">
      <c r="A620" s="40"/>
      <c r="B620" s="46"/>
      <c r="C620" s="312" t="s">
        <v>2478</v>
      </c>
      <c r="D620" s="40"/>
      <c r="E620" s="40"/>
      <c r="F620" s="40"/>
      <c r="G620" s="40"/>
      <c r="H620" s="46"/>
    </row>
    <row r="621" s="2" customFormat="1">
      <c r="A621" s="40"/>
      <c r="B621" s="46"/>
      <c r="C621" s="310" t="s">
        <v>346</v>
      </c>
      <c r="D621" s="310" t="s">
        <v>347</v>
      </c>
      <c r="E621" s="18" t="s">
        <v>348</v>
      </c>
      <c r="F621" s="311">
        <v>75.694999999999993</v>
      </c>
      <c r="G621" s="40"/>
      <c r="H621" s="46"/>
    </row>
    <row r="622" s="2" customFormat="1">
      <c r="A622" s="40"/>
      <c r="B622" s="46"/>
      <c r="C622" s="310" t="s">
        <v>388</v>
      </c>
      <c r="D622" s="310" t="s">
        <v>389</v>
      </c>
      <c r="E622" s="18" t="s">
        <v>348</v>
      </c>
      <c r="F622" s="311">
        <v>57.901000000000003</v>
      </c>
      <c r="G622" s="40"/>
      <c r="H622" s="46"/>
    </row>
    <row r="623" s="2" customFormat="1" ht="16.8" customHeight="1">
      <c r="A623" s="40"/>
      <c r="B623" s="46"/>
      <c r="C623" s="306" t="s">
        <v>184</v>
      </c>
      <c r="D623" s="307" t="s">
        <v>1</v>
      </c>
      <c r="E623" s="308" t="s">
        <v>1</v>
      </c>
      <c r="F623" s="309">
        <v>75.694999999999993</v>
      </c>
      <c r="G623" s="40"/>
      <c r="H623" s="46"/>
    </row>
    <row r="624" s="2" customFormat="1" ht="16.8" customHeight="1">
      <c r="A624" s="40"/>
      <c r="B624" s="46"/>
      <c r="C624" s="310" t="s">
        <v>184</v>
      </c>
      <c r="D624" s="310" t="s">
        <v>358</v>
      </c>
      <c r="E624" s="18" t="s">
        <v>1</v>
      </c>
      <c r="F624" s="311">
        <v>75.694999999999993</v>
      </c>
      <c r="G624" s="40"/>
      <c r="H624" s="46"/>
    </row>
    <row r="625" s="2" customFormat="1" ht="16.8" customHeight="1">
      <c r="A625" s="40"/>
      <c r="B625" s="46"/>
      <c r="C625" s="312" t="s">
        <v>2478</v>
      </c>
      <c r="D625" s="40"/>
      <c r="E625" s="40"/>
      <c r="F625" s="40"/>
      <c r="G625" s="40"/>
      <c r="H625" s="46"/>
    </row>
    <row r="626" s="2" customFormat="1">
      <c r="A626" s="40"/>
      <c r="B626" s="46"/>
      <c r="C626" s="310" t="s">
        <v>360</v>
      </c>
      <c r="D626" s="310" t="s">
        <v>361</v>
      </c>
      <c r="E626" s="18" t="s">
        <v>348</v>
      </c>
      <c r="F626" s="311">
        <v>75.694999999999993</v>
      </c>
      <c r="G626" s="40"/>
      <c r="H626" s="46"/>
    </row>
    <row r="627" s="2" customFormat="1">
      <c r="A627" s="40"/>
      <c r="B627" s="46"/>
      <c r="C627" s="310" t="s">
        <v>400</v>
      </c>
      <c r="D627" s="310" t="s">
        <v>401</v>
      </c>
      <c r="E627" s="18" t="s">
        <v>348</v>
      </c>
      <c r="F627" s="311">
        <v>57.901000000000003</v>
      </c>
      <c r="G627" s="40"/>
      <c r="H627" s="46"/>
    </row>
    <row r="628" s="2" customFormat="1" ht="16.8" customHeight="1">
      <c r="A628" s="40"/>
      <c r="B628" s="46"/>
      <c r="C628" s="306" t="s">
        <v>189</v>
      </c>
      <c r="D628" s="307" t="s">
        <v>1</v>
      </c>
      <c r="E628" s="308" t="s">
        <v>1</v>
      </c>
      <c r="F628" s="309">
        <v>0</v>
      </c>
      <c r="G628" s="40"/>
      <c r="H628" s="46"/>
    </row>
    <row r="629" s="2" customFormat="1" ht="16.8" customHeight="1">
      <c r="A629" s="40"/>
      <c r="B629" s="46"/>
      <c r="C629" s="310" t="s">
        <v>189</v>
      </c>
      <c r="D629" s="310" t="s">
        <v>1100</v>
      </c>
      <c r="E629" s="18" t="s">
        <v>1</v>
      </c>
      <c r="F629" s="311">
        <v>0</v>
      </c>
      <c r="G629" s="40"/>
      <c r="H629" s="46"/>
    </row>
    <row r="630" s="2" customFormat="1" ht="16.8" customHeight="1">
      <c r="A630" s="40"/>
      <c r="B630" s="46"/>
      <c r="C630" s="312" t="s">
        <v>2478</v>
      </c>
      <c r="D630" s="40"/>
      <c r="E630" s="40"/>
      <c r="F630" s="40"/>
      <c r="G630" s="40"/>
      <c r="H630" s="46"/>
    </row>
    <row r="631" s="2" customFormat="1">
      <c r="A631" s="40"/>
      <c r="B631" s="46"/>
      <c r="C631" s="310" t="s">
        <v>388</v>
      </c>
      <c r="D631" s="310" t="s">
        <v>389</v>
      </c>
      <c r="E631" s="18" t="s">
        <v>348</v>
      </c>
      <c r="F631" s="311">
        <v>57.901000000000003</v>
      </c>
      <c r="G631" s="40"/>
      <c r="H631" s="46"/>
    </row>
    <row r="632" s="2" customFormat="1">
      <c r="A632" s="40"/>
      <c r="B632" s="46"/>
      <c r="C632" s="310" t="s">
        <v>400</v>
      </c>
      <c r="D632" s="310" t="s">
        <v>401</v>
      </c>
      <c r="E632" s="18" t="s">
        <v>348</v>
      </c>
      <c r="F632" s="311">
        <v>57.901000000000003</v>
      </c>
      <c r="G632" s="40"/>
      <c r="H632" s="46"/>
    </row>
    <row r="633" s="2" customFormat="1" ht="16.8" customHeight="1">
      <c r="A633" s="40"/>
      <c r="B633" s="46"/>
      <c r="C633" s="310" t="s">
        <v>435</v>
      </c>
      <c r="D633" s="310" t="s">
        <v>436</v>
      </c>
      <c r="E633" s="18" t="s">
        <v>348</v>
      </c>
      <c r="F633" s="311">
        <v>130.30600000000001</v>
      </c>
      <c r="G633" s="40"/>
      <c r="H633" s="46"/>
    </row>
    <row r="634" s="2" customFormat="1" ht="16.8" customHeight="1">
      <c r="A634" s="40"/>
      <c r="B634" s="46"/>
      <c r="C634" s="306" t="s">
        <v>187</v>
      </c>
      <c r="D634" s="307" t="s">
        <v>1</v>
      </c>
      <c r="E634" s="308" t="s">
        <v>1</v>
      </c>
      <c r="F634" s="309">
        <v>56.671999999999997</v>
      </c>
      <c r="G634" s="40"/>
      <c r="H634" s="46"/>
    </row>
    <row r="635" s="2" customFormat="1" ht="16.8" customHeight="1">
      <c r="A635" s="40"/>
      <c r="B635" s="46"/>
      <c r="C635" s="310" t="s">
        <v>1</v>
      </c>
      <c r="D635" s="310" t="s">
        <v>391</v>
      </c>
      <c r="E635" s="18" t="s">
        <v>1</v>
      </c>
      <c r="F635" s="311">
        <v>0</v>
      </c>
      <c r="G635" s="40"/>
      <c r="H635" s="46"/>
    </row>
    <row r="636" s="2" customFormat="1" ht="16.8" customHeight="1">
      <c r="A636" s="40"/>
      <c r="B636" s="46"/>
      <c r="C636" s="310" t="s">
        <v>187</v>
      </c>
      <c r="D636" s="310" t="s">
        <v>1099</v>
      </c>
      <c r="E636" s="18" t="s">
        <v>1</v>
      </c>
      <c r="F636" s="311">
        <v>56.671999999999997</v>
      </c>
      <c r="G636" s="40"/>
      <c r="H636" s="46"/>
    </row>
    <row r="637" s="2" customFormat="1" ht="16.8" customHeight="1">
      <c r="A637" s="40"/>
      <c r="B637" s="46"/>
      <c r="C637" s="312" t="s">
        <v>2478</v>
      </c>
      <c r="D637" s="40"/>
      <c r="E637" s="40"/>
      <c r="F637" s="40"/>
      <c r="G637" s="40"/>
      <c r="H637" s="46"/>
    </row>
    <row r="638" s="2" customFormat="1">
      <c r="A638" s="40"/>
      <c r="B638" s="46"/>
      <c r="C638" s="310" t="s">
        <v>388</v>
      </c>
      <c r="D638" s="310" t="s">
        <v>389</v>
      </c>
      <c r="E638" s="18" t="s">
        <v>348</v>
      </c>
      <c r="F638" s="311">
        <v>57.901000000000003</v>
      </c>
      <c r="G638" s="40"/>
      <c r="H638" s="46"/>
    </row>
    <row r="639" s="2" customFormat="1" ht="16.8" customHeight="1">
      <c r="A639" s="40"/>
      <c r="B639" s="46"/>
      <c r="C639" s="310" t="s">
        <v>435</v>
      </c>
      <c r="D639" s="310" t="s">
        <v>436</v>
      </c>
      <c r="E639" s="18" t="s">
        <v>348</v>
      </c>
      <c r="F639" s="311">
        <v>130.30600000000001</v>
      </c>
      <c r="G639" s="40"/>
      <c r="H639" s="46"/>
    </row>
    <row r="640" s="2" customFormat="1" ht="16.8" customHeight="1">
      <c r="A640" s="40"/>
      <c r="B640" s="46"/>
      <c r="C640" s="306" t="s">
        <v>170</v>
      </c>
      <c r="D640" s="307" t="s">
        <v>1</v>
      </c>
      <c r="E640" s="308" t="s">
        <v>1</v>
      </c>
      <c r="F640" s="309">
        <v>1.6000000000000001</v>
      </c>
      <c r="G640" s="40"/>
      <c r="H640" s="46"/>
    </row>
    <row r="641" s="2" customFormat="1" ht="16.8" customHeight="1">
      <c r="A641" s="40"/>
      <c r="B641" s="46"/>
      <c r="C641" s="310" t="s">
        <v>170</v>
      </c>
      <c r="D641" s="310" t="s">
        <v>1083</v>
      </c>
      <c r="E641" s="18" t="s">
        <v>1</v>
      </c>
      <c r="F641" s="311">
        <v>1.6000000000000001</v>
      </c>
      <c r="G641" s="40"/>
      <c r="H641" s="46"/>
    </row>
    <row r="642" s="2" customFormat="1" ht="16.8" customHeight="1">
      <c r="A642" s="40"/>
      <c r="B642" s="46"/>
      <c r="C642" s="312" t="s">
        <v>2478</v>
      </c>
      <c r="D642" s="40"/>
      <c r="E642" s="40"/>
      <c r="F642" s="40"/>
      <c r="G642" s="40"/>
      <c r="H642" s="46"/>
    </row>
    <row r="643" s="2" customFormat="1" ht="16.8" customHeight="1">
      <c r="A643" s="40"/>
      <c r="B643" s="46"/>
      <c r="C643" s="310" t="s">
        <v>333</v>
      </c>
      <c r="D643" s="310" t="s">
        <v>334</v>
      </c>
      <c r="E643" s="18" t="s">
        <v>308</v>
      </c>
      <c r="F643" s="311">
        <v>1.6000000000000001</v>
      </c>
      <c r="G643" s="40"/>
      <c r="H643" s="46"/>
    </row>
    <row r="644" s="2" customFormat="1" ht="16.8" customHeight="1">
      <c r="A644" s="40"/>
      <c r="B644" s="46"/>
      <c r="C644" s="310" t="s">
        <v>364</v>
      </c>
      <c r="D644" s="310" t="s">
        <v>365</v>
      </c>
      <c r="E644" s="18" t="s">
        <v>348</v>
      </c>
      <c r="F644" s="311">
        <v>12.253</v>
      </c>
      <c r="G644" s="40"/>
      <c r="H644" s="46"/>
    </row>
    <row r="645" s="2" customFormat="1" ht="16.8" customHeight="1">
      <c r="A645" s="40"/>
      <c r="B645" s="46"/>
      <c r="C645" s="306" t="s">
        <v>168</v>
      </c>
      <c r="D645" s="307" t="s">
        <v>1</v>
      </c>
      <c r="E645" s="308" t="s">
        <v>1</v>
      </c>
      <c r="F645" s="309">
        <v>5.5999999999999996</v>
      </c>
      <c r="G645" s="40"/>
      <c r="H645" s="46"/>
    </row>
    <row r="646" s="2" customFormat="1" ht="16.8" customHeight="1">
      <c r="A646" s="40"/>
      <c r="B646" s="46"/>
      <c r="C646" s="310" t="s">
        <v>168</v>
      </c>
      <c r="D646" s="310" t="s">
        <v>1081</v>
      </c>
      <c r="E646" s="18" t="s">
        <v>1</v>
      </c>
      <c r="F646" s="311">
        <v>5.5999999999999996</v>
      </c>
      <c r="G646" s="40"/>
      <c r="H646" s="46"/>
    </row>
    <row r="647" s="2" customFormat="1" ht="16.8" customHeight="1">
      <c r="A647" s="40"/>
      <c r="B647" s="46"/>
      <c r="C647" s="312" t="s">
        <v>2478</v>
      </c>
      <c r="D647" s="40"/>
      <c r="E647" s="40"/>
      <c r="F647" s="40"/>
      <c r="G647" s="40"/>
      <c r="H647" s="46"/>
    </row>
    <row r="648" s="2" customFormat="1" ht="16.8" customHeight="1">
      <c r="A648" s="40"/>
      <c r="B648" s="46"/>
      <c r="C648" s="310" t="s">
        <v>328</v>
      </c>
      <c r="D648" s="310" t="s">
        <v>329</v>
      </c>
      <c r="E648" s="18" t="s">
        <v>308</v>
      </c>
      <c r="F648" s="311">
        <v>5.5999999999999996</v>
      </c>
      <c r="G648" s="40"/>
      <c r="H648" s="46"/>
    </row>
    <row r="649" s="2" customFormat="1" ht="16.8" customHeight="1">
      <c r="A649" s="40"/>
      <c r="B649" s="46"/>
      <c r="C649" s="310" t="s">
        <v>364</v>
      </c>
      <c r="D649" s="310" t="s">
        <v>365</v>
      </c>
      <c r="E649" s="18" t="s">
        <v>348</v>
      </c>
      <c r="F649" s="311">
        <v>12.253</v>
      </c>
      <c r="G649" s="40"/>
      <c r="H649" s="46"/>
    </row>
    <row r="650" s="2" customFormat="1" ht="16.8" customHeight="1">
      <c r="A650" s="40"/>
      <c r="B650" s="46"/>
      <c r="C650" s="306" t="s">
        <v>443</v>
      </c>
      <c r="D650" s="307" t="s">
        <v>1</v>
      </c>
      <c r="E650" s="308" t="s">
        <v>1</v>
      </c>
      <c r="F650" s="309">
        <v>130.30600000000001</v>
      </c>
      <c r="G650" s="40"/>
      <c r="H650" s="46"/>
    </row>
    <row r="651" s="2" customFormat="1" ht="16.8" customHeight="1">
      <c r="A651" s="40"/>
      <c r="B651" s="46"/>
      <c r="C651" s="310" t="s">
        <v>196</v>
      </c>
      <c r="D651" s="310" t="s">
        <v>438</v>
      </c>
      <c r="E651" s="18" t="s">
        <v>1</v>
      </c>
      <c r="F651" s="311">
        <v>94.718000000000004</v>
      </c>
      <c r="G651" s="40"/>
      <c r="H651" s="46"/>
    </row>
    <row r="652" s="2" customFormat="1">
      <c r="A652" s="40"/>
      <c r="B652" s="46"/>
      <c r="C652" s="310" t="s">
        <v>217</v>
      </c>
      <c r="D652" s="310" t="s">
        <v>1112</v>
      </c>
      <c r="E652" s="18" t="s">
        <v>1</v>
      </c>
      <c r="F652" s="311">
        <v>35.588000000000001</v>
      </c>
      <c r="G652" s="40"/>
      <c r="H652" s="46"/>
    </row>
    <row r="653" s="2" customFormat="1" ht="16.8" customHeight="1">
      <c r="A653" s="40"/>
      <c r="B653" s="46"/>
      <c r="C653" s="310" t="s">
        <v>440</v>
      </c>
      <c r="D653" s="310" t="s">
        <v>441</v>
      </c>
      <c r="E653" s="18" t="s">
        <v>1</v>
      </c>
      <c r="F653" s="311">
        <v>0</v>
      </c>
      <c r="G653" s="40"/>
      <c r="H653" s="46"/>
    </row>
    <row r="654" s="2" customFormat="1" ht="16.8" customHeight="1">
      <c r="A654" s="40"/>
      <c r="B654" s="46"/>
      <c r="C654" s="310" t="s">
        <v>443</v>
      </c>
      <c r="D654" s="310" t="s">
        <v>344</v>
      </c>
      <c r="E654" s="18" t="s">
        <v>1</v>
      </c>
      <c r="F654" s="311">
        <v>130.30600000000001</v>
      </c>
      <c r="G654" s="40"/>
      <c r="H654" s="46"/>
    </row>
    <row r="655" s="2" customFormat="1" ht="16.8" customHeight="1">
      <c r="A655" s="40"/>
      <c r="B655" s="46"/>
      <c r="C655" s="306" t="s">
        <v>217</v>
      </c>
      <c r="D655" s="307" t="s">
        <v>1</v>
      </c>
      <c r="E655" s="308" t="s">
        <v>1</v>
      </c>
      <c r="F655" s="309">
        <v>35.588000000000001</v>
      </c>
      <c r="G655" s="40"/>
      <c r="H655" s="46"/>
    </row>
    <row r="656" s="2" customFormat="1">
      <c r="A656" s="40"/>
      <c r="B656" s="46"/>
      <c r="C656" s="310" t="s">
        <v>217</v>
      </c>
      <c r="D656" s="310" t="s">
        <v>1112</v>
      </c>
      <c r="E656" s="18" t="s">
        <v>1</v>
      </c>
      <c r="F656" s="311">
        <v>35.588000000000001</v>
      </c>
      <c r="G656" s="40"/>
      <c r="H656" s="46"/>
    </row>
    <row r="657" s="2" customFormat="1" ht="16.8" customHeight="1">
      <c r="A657" s="40"/>
      <c r="B657" s="46"/>
      <c r="C657" s="312" t="s">
        <v>2478</v>
      </c>
      <c r="D657" s="40"/>
      <c r="E657" s="40"/>
      <c r="F657" s="40"/>
      <c r="G657" s="40"/>
      <c r="H657" s="46"/>
    </row>
    <row r="658" s="2" customFormat="1" ht="16.8" customHeight="1">
      <c r="A658" s="40"/>
      <c r="B658" s="46"/>
      <c r="C658" s="310" t="s">
        <v>435</v>
      </c>
      <c r="D658" s="310" t="s">
        <v>436</v>
      </c>
      <c r="E658" s="18" t="s">
        <v>348</v>
      </c>
      <c r="F658" s="311">
        <v>130.30600000000001</v>
      </c>
      <c r="G658" s="40"/>
      <c r="H658" s="46"/>
    </row>
    <row r="659" s="2" customFormat="1">
      <c r="A659" s="40"/>
      <c r="B659" s="46"/>
      <c r="C659" s="310" t="s">
        <v>388</v>
      </c>
      <c r="D659" s="310" t="s">
        <v>389</v>
      </c>
      <c r="E659" s="18" t="s">
        <v>348</v>
      </c>
      <c r="F659" s="311">
        <v>57.901000000000003</v>
      </c>
      <c r="G659" s="40"/>
      <c r="H659" s="46"/>
    </row>
    <row r="660" s="2" customFormat="1">
      <c r="A660" s="40"/>
      <c r="B660" s="46"/>
      <c r="C660" s="310" t="s">
        <v>400</v>
      </c>
      <c r="D660" s="310" t="s">
        <v>401</v>
      </c>
      <c r="E660" s="18" t="s">
        <v>348</v>
      </c>
      <c r="F660" s="311">
        <v>57.901000000000003</v>
      </c>
      <c r="G660" s="40"/>
      <c r="H660" s="46"/>
    </row>
    <row r="661" s="2" customFormat="1" ht="16.8" customHeight="1">
      <c r="A661" s="40"/>
      <c r="B661" s="46"/>
      <c r="C661" s="310" t="s">
        <v>410</v>
      </c>
      <c r="D661" s="310" t="s">
        <v>411</v>
      </c>
      <c r="E661" s="18" t="s">
        <v>348</v>
      </c>
      <c r="F661" s="311">
        <v>17.794</v>
      </c>
      <c r="G661" s="40"/>
      <c r="H661" s="46"/>
    </row>
    <row r="662" s="2" customFormat="1" ht="16.8" customHeight="1">
      <c r="A662" s="40"/>
      <c r="B662" s="46"/>
      <c r="C662" s="310" t="s">
        <v>415</v>
      </c>
      <c r="D662" s="310" t="s">
        <v>416</v>
      </c>
      <c r="E662" s="18" t="s">
        <v>348</v>
      </c>
      <c r="F662" s="311">
        <v>17.794</v>
      </c>
      <c r="G662" s="40"/>
      <c r="H662" s="46"/>
    </row>
    <row r="663" s="2" customFormat="1" ht="16.8" customHeight="1">
      <c r="A663" s="40"/>
      <c r="B663" s="46"/>
      <c r="C663" s="306" t="s">
        <v>440</v>
      </c>
      <c r="D663" s="307" t="s">
        <v>1</v>
      </c>
      <c r="E663" s="308" t="s">
        <v>1</v>
      </c>
      <c r="F663" s="309">
        <v>0</v>
      </c>
      <c r="G663" s="40"/>
      <c r="H663" s="46"/>
    </row>
    <row r="664" s="2" customFormat="1" ht="16.8" customHeight="1">
      <c r="A664" s="40"/>
      <c r="B664" s="46"/>
      <c r="C664" s="310" t="s">
        <v>440</v>
      </c>
      <c r="D664" s="310" t="s">
        <v>441</v>
      </c>
      <c r="E664" s="18" t="s">
        <v>1</v>
      </c>
      <c r="F664" s="311">
        <v>0</v>
      </c>
      <c r="G664" s="40"/>
      <c r="H664" s="46"/>
    </row>
    <row r="665" s="2" customFormat="1" ht="16.8" customHeight="1">
      <c r="A665" s="40"/>
      <c r="B665" s="46"/>
      <c r="C665" s="306" t="s">
        <v>1113</v>
      </c>
      <c r="D665" s="307" t="s">
        <v>1</v>
      </c>
      <c r="E665" s="308" t="s">
        <v>1</v>
      </c>
      <c r="F665" s="309">
        <v>130.30600000000001</v>
      </c>
      <c r="G665" s="40"/>
      <c r="H665" s="46"/>
    </row>
    <row r="666" s="2" customFormat="1" ht="16.8" customHeight="1">
      <c r="A666" s="40"/>
      <c r="B666" s="46"/>
      <c r="C666" s="310" t="s">
        <v>196</v>
      </c>
      <c r="D666" s="310" t="s">
        <v>438</v>
      </c>
      <c r="E666" s="18" t="s">
        <v>1</v>
      </c>
      <c r="F666" s="311">
        <v>94.718000000000004</v>
      </c>
      <c r="G666" s="40"/>
      <c r="H666" s="46"/>
    </row>
    <row r="667" s="2" customFormat="1">
      <c r="A667" s="40"/>
      <c r="B667" s="46"/>
      <c r="C667" s="310" t="s">
        <v>217</v>
      </c>
      <c r="D667" s="310" t="s">
        <v>1112</v>
      </c>
      <c r="E667" s="18" t="s">
        <v>1</v>
      </c>
      <c r="F667" s="311">
        <v>35.588000000000001</v>
      </c>
      <c r="G667" s="40"/>
      <c r="H667" s="46"/>
    </row>
    <row r="668" s="2" customFormat="1" ht="16.8" customHeight="1">
      <c r="A668" s="40"/>
      <c r="B668" s="46"/>
      <c r="C668" s="310" t="s">
        <v>440</v>
      </c>
      <c r="D668" s="310" t="s">
        <v>441</v>
      </c>
      <c r="E668" s="18" t="s">
        <v>1</v>
      </c>
      <c r="F668" s="311">
        <v>0</v>
      </c>
      <c r="G668" s="40"/>
      <c r="H668" s="46"/>
    </row>
    <row r="669" s="2" customFormat="1" ht="16.8" customHeight="1">
      <c r="A669" s="40"/>
      <c r="B669" s="46"/>
      <c r="C669" s="310" t="s">
        <v>1113</v>
      </c>
      <c r="D669" s="310" t="s">
        <v>281</v>
      </c>
      <c r="E669" s="18" t="s">
        <v>1</v>
      </c>
      <c r="F669" s="311">
        <v>130.30600000000001</v>
      </c>
      <c r="G669" s="40"/>
      <c r="H669" s="46"/>
    </row>
    <row r="670" s="2" customFormat="1" ht="16.8" customHeight="1">
      <c r="A670" s="40"/>
      <c r="B670" s="46"/>
      <c r="C670" s="306" t="s">
        <v>196</v>
      </c>
      <c r="D670" s="307" t="s">
        <v>1</v>
      </c>
      <c r="E670" s="308" t="s">
        <v>1</v>
      </c>
      <c r="F670" s="309">
        <v>94.718000000000004</v>
      </c>
      <c r="G670" s="40"/>
      <c r="H670" s="46"/>
    </row>
    <row r="671" s="2" customFormat="1" ht="16.8" customHeight="1">
      <c r="A671" s="40"/>
      <c r="B671" s="46"/>
      <c r="C671" s="310" t="s">
        <v>196</v>
      </c>
      <c r="D671" s="310" t="s">
        <v>438</v>
      </c>
      <c r="E671" s="18" t="s">
        <v>1</v>
      </c>
      <c r="F671" s="311">
        <v>94.718000000000004</v>
      </c>
      <c r="G671" s="40"/>
      <c r="H671" s="46"/>
    </row>
    <row r="672" s="2" customFormat="1" ht="16.8" customHeight="1">
      <c r="A672" s="40"/>
      <c r="B672" s="46"/>
      <c r="C672" s="312" t="s">
        <v>2478</v>
      </c>
      <c r="D672" s="40"/>
      <c r="E672" s="40"/>
      <c r="F672" s="40"/>
      <c r="G672" s="40"/>
      <c r="H672" s="46"/>
    </row>
    <row r="673" s="2" customFormat="1" ht="16.8" customHeight="1">
      <c r="A673" s="40"/>
      <c r="B673" s="46"/>
      <c r="C673" s="310" t="s">
        <v>435</v>
      </c>
      <c r="D673" s="310" t="s">
        <v>436</v>
      </c>
      <c r="E673" s="18" t="s">
        <v>348</v>
      </c>
      <c r="F673" s="311">
        <v>130.30600000000001</v>
      </c>
      <c r="G673" s="40"/>
      <c r="H673" s="46"/>
    </row>
    <row r="674" s="2" customFormat="1" ht="16.8" customHeight="1">
      <c r="A674" s="40"/>
      <c r="B674" s="46"/>
      <c r="C674" s="310" t="s">
        <v>446</v>
      </c>
      <c r="D674" s="310" t="s">
        <v>447</v>
      </c>
      <c r="E674" s="18" t="s">
        <v>426</v>
      </c>
      <c r="F674" s="311">
        <v>189.43600000000001</v>
      </c>
      <c r="G674" s="40"/>
      <c r="H674" s="46"/>
    </row>
    <row r="675" s="2" customFormat="1" ht="26.4" customHeight="1">
      <c r="A675" s="40"/>
      <c r="B675" s="46"/>
      <c r="C675" s="305" t="s">
        <v>2482</v>
      </c>
      <c r="D675" s="305" t="s">
        <v>101</v>
      </c>
      <c r="E675" s="40"/>
      <c r="F675" s="40"/>
      <c r="G675" s="40"/>
      <c r="H675" s="46"/>
    </row>
    <row r="676" s="2" customFormat="1" ht="16.8" customHeight="1">
      <c r="A676" s="40"/>
      <c r="B676" s="46"/>
      <c r="C676" s="306" t="s">
        <v>1021</v>
      </c>
      <c r="D676" s="307" t="s">
        <v>1</v>
      </c>
      <c r="E676" s="308" t="s">
        <v>1</v>
      </c>
      <c r="F676" s="309">
        <v>12</v>
      </c>
      <c r="G676" s="40"/>
      <c r="H676" s="46"/>
    </row>
    <row r="677" s="2" customFormat="1" ht="16.8" customHeight="1">
      <c r="A677" s="40"/>
      <c r="B677" s="46"/>
      <c r="C677" s="310" t="s">
        <v>1234</v>
      </c>
      <c r="D677" s="310" t="s">
        <v>1258</v>
      </c>
      <c r="E677" s="18" t="s">
        <v>1</v>
      </c>
      <c r="F677" s="311">
        <v>12</v>
      </c>
      <c r="G677" s="40"/>
      <c r="H677" s="46"/>
    </row>
    <row r="678" s="2" customFormat="1" ht="16.8" customHeight="1">
      <c r="A678" s="40"/>
      <c r="B678" s="46"/>
      <c r="C678" s="310" t="s">
        <v>1021</v>
      </c>
      <c r="D678" s="310" t="s">
        <v>281</v>
      </c>
      <c r="E678" s="18" t="s">
        <v>1</v>
      </c>
      <c r="F678" s="311">
        <v>12</v>
      </c>
      <c r="G678" s="40"/>
      <c r="H678" s="46"/>
    </row>
    <row r="679" s="2" customFormat="1" ht="16.8" customHeight="1">
      <c r="A679" s="40"/>
      <c r="B679" s="46"/>
      <c r="C679" s="312" t="s">
        <v>2478</v>
      </c>
      <c r="D679" s="40"/>
      <c r="E679" s="40"/>
      <c r="F679" s="40"/>
      <c r="G679" s="40"/>
      <c r="H679" s="46"/>
    </row>
    <row r="680" s="2" customFormat="1" ht="16.8" customHeight="1">
      <c r="A680" s="40"/>
      <c r="B680" s="46"/>
      <c r="C680" s="310" t="s">
        <v>1254</v>
      </c>
      <c r="D680" s="310" t="s">
        <v>1255</v>
      </c>
      <c r="E680" s="18" t="s">
        <v>269</v>
      </c>
      <c r="F680" s="311">
        <v>308</v>
      </c>
      <c r="G680" s="40"/>
      <c r="H680" s="46"/>
    </row>
    <row r="681" s="2" customFormat="1" ht="16.8" customHeight="1">
      <c r="A681" s="40"/>
      <c r="B681" s="46"/>
      <c r="C681" s="310" t="s">
        <v>369</v>
      </c>
      <c r="D681" s="310" t="s">
        <v>370</v>
      </c>
      <c r="E681" s="18" t="s">
        <v>269</v>
      </c>
      <c r="F681" s="311">
        <v>314.839</v>
      </c>
      <c r="G681" s="40"/>
      <c r="H681" s="46"/>
    </row>
    <row r="682" s="2" customFormat="1">
      <c r="A682" s="40"/>
      <c r="B682" s="46"/>
      <c r="C682" s="310" t="s">
        <v>388</v>
      </c>
      <c r="D682" s="310" t="s">
        <v>389</v>
      </c>
      <c r="E682" s="18" t="s">
        <v>348</v>
      </c>
      <c r="F682" s="311">
        <v>41.412999999999997</v>
      </c>
      <c r="G682" s="40"/>
      <c r="H682" s="46"/>
    </row>
    <row r="683" s="2" customFormat="1" ht="16.8" customHeight="1">
      <c r="A683" s="40"/>
      <c r="B683" s="46"/>
      <c r="C683" s="310" t="s">
        <v>452</v>
      </c>
      <c r="D683" s="310" t="s">
        <v>453</v>
      </c>
      <c r="E683" s="18" t="s">
        <v>348</v>
      </c>
      <c r="F683" s="311">
        <v>23.940000000000001</v>
      </c>
      <c r="G683" s="40"/>
      <c r="H683" s="46"/>
    </row>
    <row r="684" s="2" customFormat="1" ht="16.8" customHeight="1">
      <c r="A684" s="40"/>
      <c r="B684" s="46"/>
      <c r="C684" s="310" t="s">
        <v>477</v>
      </c>
      <c r="D684" s="310" t="s">
        <v>478</v>
      </c>
      <c r="E684" s="18" t="s">
        <v>348</v>
      </c>
      <c r="F684" s="311">
        <v>10.776</v>
      </c>
      <c r="G684" s="40"/>
      <c r="H684" s="46"/>
    </row>
    <row r="685" s="2" customFormat="1">
      <c r="A685" s="40"/>
      <c r="B685" s="46"/>
      <c r="C685" s="310" t="s">
        <v>652</v>
      </c>
      <c r="D685" s="310" t="s">
        <v>653</v>
      </c>
      <c r="E685" s="18" t="s">
        <v>308</v>
      </c>
      <c r="F685" s="311">
        <v>12</v>
      </c>
      <c r="G685" s="40"/>
      <c r="H685" s="46"/>
    </row>
    <row r="686" s="2" customFormat="1" ht="16.8" customHeight="1">
      <c r="A686" s="40"/>
      <c r="B686" s="46"/>
      <c r="C686" s="310" t="s">
        <v>857</v>
      </c>
      <c r="D686" s="310" t="s">
        <v>858</v>
      </c>
      <c r="E686" s="18" t="s">
        <v>308</v>
      </c>
      <c r="F686" s="311">
        <v>89.799999999999997</v>
      </c>
      <c r="G686" s="40"/>
      <c r="H686" s="46"/>
    </row>
    <row r="687" s="2" customFormat="1" ht="16.8" customHeight="1">
      <c r="A687" s="40"/>
      <c r="B687" s="46"/>
      <c r="C687" s="310" t="s">
        <v>938</v>
      </c>
      <c r="D687" s="310" t="s">
        <v>939</v>
      </c>
      <c r="E687" s="18" t="s">
        <v>584</v>
      </c>
      <c r="F687" s="311">
        <v>1.796</v>
      </c>
      <c r="G687" s="40"/>
      <c r="H687" s="46"/>
    </row>
    <row r="688" s="2" customFormat="1" ht="16.8" customHeight="1">
      <c r="A688" s="40"/>
      <c r="B688" s="46"/>
      <c r="C688" s="310" t="s">
        <v>657</v>
      </c>
      <c r="D688" s="310" t="s">
        <v>658</v>
      </c>
      <c r="E688" s="18" t="s">
        <v>308</v>
      </c>
      <c r="F688" s="311">
        <v>12</v>
      </c>
      <c r="G688" s="40"/>
      <c r="H688" s="46"/>
    </row>
    <row r="689" s="2" customFormat="1" ht="16.8" customHeight="1">
      <c r="A689" s="40"/>
      <c r="B689" s="46"/>
      <c r="C689" s="306" t="s">
        <v>1234</v>
      </c>
      <c r="D689" s="307" t="s">
        <v>1</v>
      </c>
      <c r="E689" s="308" t="s">
        <v>1</v>
      </c>
      <c r="F689" s="309">
        <v>12</v>
      </c>
      <c r="G689" s="40"/>
      <c r="H689" s="46"/>
    </row>
    <row r="690" s="2" customFormat="1" ht="16.8" customHeight="1">
      <c r="A690" s="40"/>
      <c r="B690" s="46"/>
      <c r="C690" s="310" t="s">
        <v>1234</v>
      </c>
      <c r="D690" s="310" t="s">
        <v>1258</v>
      </c>
      <c r="E690" s="18" t="s">
        <v>1</v>
      </c>
      <c r="F690" s="311">
        <v>12</v>
      </c>
      <c r="G690" s="40"/>
      <c r="H690" s="46"/>
    </row>
    <row r="691" s="2" customFormat="1" ht="16.8" customHeight="1">
      <c r="A691" s="40"/>
      <c r="B691" s="46"/>
      <c r="C691" s="312" t="s">
        <v>2478</v>
      </c>
      <c r="D691" s="40"/>
      <c r="E691" s="40"/>
      <c r="F691" s="40"/>
      <c r="G691" s="40"/>
      <c r="H691" s="46"/>
    </row>
    <row r="692" s="2" customFormat="1" ht="16.8" customHeight="1">
      <c r="A692" s="40"/>
      <c r="B692" s="46"/>
      <c r="C692" s="310" t="s">
        <v>1254</v>
      </c>
      <c r="D692" s="310" t="s">
        <v>1255</v>
      </c>
      <c r="E692" s="18" t="s">
        <v>269</v>
      </c>
      <c r="F692" s="311">
        <v>308</v>
      </c>
      <c r="G692" s="40"/>
      <c r="H692" s="46"/>
    </row>
    <row r="693" s="2" customFormat="1">
      <c r="A693" s="40"/>
      <c r="B693" s="46"/>
      <c r="C693" s="310" t="s">
        <v>1278</v>
      </c>
      <c r="D693" s="310" t="s">
        <v>1279</v>
      </c>
      <c r="E693" s="18" t="s">
        <v>348</v>
      </c>
      <c r="F693" s="311">
        <v>41.412999999999997</v>
      </c>
      <c r="G693" s="40"/>
      <c r="H693" s="46"/>
    </row>
    <row r="694" s="2" customFormat="1" ht="16.8" customHeight="1">
      <c r="A694" s="40"/>
      <c r="B694" s="46"/>
      <c r="C694" s="306" t="s">
        <v>1019</v>
      </c>
      <c r="D694" s="307" t="s">
        <v>1</v>
      </c>
      <c r="E694" s="308" t="s">
        <v>1</v>
      </c>
      <c r="F694" s="309">
        <v>77.799999999999997</v>
      </c>
      <c r="G694" s="40"/>
      <c r="H694" s="46"/>
    </row>
    <row r="695" s="2" customFormat="1" ht="16.8" customHeight="1">
      <c r="A695" s="40"/>
      <c r="B695" s="46"/>
      <c r="C695" s="310" t="s">
        <v>1225</v>
      </c>
      <c r="D695" s="310" t="s">
        <v>1257</v>
      </c>
      <c r="E695" s="18" t="s">
        <v>1</v>
      </c>
      <c r="F695" s="311">
        <v>77.799999999999997</v>
      </c>
      <c r="G695" s="40"/>
      <c r="H695" s="46"/>
    </row>
    <row r="696" s="2" customFormat="1" ht="16.8" customHeight="1">
      <c r="A696" s="40"/>
      <c r="B696" s="46"/>
      <c r="C696" s="310" t="s">
        <v>1019</v>
      </c>
      <c r="D696" s="310" t="s">
        <v>281</v>
      </c>
      <c r="E696" s="18" t="s">
        <v>1</v>
      </c>
      <c r="F696" s="311">
        <v>77.799999999999997</v>
      </c>
      <c r="G696" s="40"/>
      <c r="H696" s="46"/>
    </row>
    <row r="697" s="2" customFormat="1" ht="16.8" customHeight="1">
      <c r="A697" s="40"/>
      <c r="B697" s="46"/>
      <c r="C697" s="312" t="s">
        <v>2478</v>
      </c>
      <c r="D697" s="40"/>
      <c r="E697" s="40"/>
      <c r="F697" s="40"/>
      <c r="G697" s="40"/>
      <c r="H697" s="46"/>
    </row>
    <row r="698" s="2" customFormat="1" ht="16.8" customHeight="1">
      <c r="A698" s="40"/>
      <c r="B698" s="46"/>
      <c r="C698" s="310" t="s">
        <v>1254</v>
      </c>
      <c r="D698" s="310" t="s">
        <v>1255</v>
      </c>
      <c r="E698" s="18" t="s">
        <v>269</v>
      </c>
      <c r="F698" s="311">
        <v>308</v>
      </c>
      <c r="G698" s="40"/>
      <c r="H698" s="46"/>
    </row>
    <row r="699" s="2" customFormat="1" ht="16.8" customHeight="1">
      <c r="A699" s="40"/>
      <c r="B699" s="46"/>
      <c r="C699" s="310" t="s">
        <v>316</v>
      </c>
      <c r="D699" s="310" t="s">
        <v>317</v>
      </c>
      <c r="E699" s="18" t="s">
        <v>318</v>
      </c>
      <c r="F699" s="311">
        <v>51.866999999999997</v>
      </c>
      <c r="G699" s="40"/>
      <c r="H699" s="46"/>
    </row>
    <row r="700" s="2" customFormat="1" ht="16.8" customHeight="1">
      <c r="A700" s="40"/>
      <c r="B700" s="46"/>
      <c r="C700" s="310" t="s">
        <v>322</v>
      </c>
      <c r="D700" s="310" t="s">
        <v>323</v>
      </c>
      <c r="E700" s="18" t="s">
        <v>324</v>
      </c>
      <c r="F700" s="311">
        <v>6.4829999999999997</v>
      </c>
      <c r="G700" s="40"/>
      <c r="H700" s="46"/>
    </row>
    <row r="701" s="2" customFormat="1" ht="16.8" customHeight="1">
      <c r="A701" s="40"/>
      <c r="B701" s="46"/>
      <c r="C701" s="310" t="s">
        <v>369</v>
      </c>
      <c r="D701" s="310" t="s">
        <v>370</v>
      </c>
      <c r="E701" s="18" t="s">
        <v>269</v>
      </c>
      <c r="F701" s="311">
        <v>314.839</v>
      </c>
      <c r="G701" s="40"/>
      <c r="H701" s="46"/>
    </row>
    <row r="702" s="2" customFormat="1">
      <c r="A702" s="40"/>
      <c r="B702" s="46"/>
      <c r="C702" s="310" t="s">
        <v>388</v>
      </c>
      <c r="D702" s="310" t="s">
        <v>389</v>
      </c>
      <c r="E702" s="18" t="s">
        <v>348</v>
      </c>
      <c r="F702" s="311">
        <v>41.412999999999997</v>
      </c>
      <c r="G702" s="40"/>
      <c r="H702" s="46"/>
    </row>
    <row r="703" s="2" customFormat="1" ht="16.8" customHeight="1">
      <c r="A703" s="40"/>
      <c r="B703" s="46"/>
      <c r="C703" s="310" t="s">
        <v>452</v>
      </c>
      <c r="D703" s="310" t="s">
        <v>453</v>
      </c>
      <c r="E703" s="18" t="s">
        <v>348</v>
      </c>
      <c r="F703" s="311">
        <v>23.940000000000001</v>
      </c>
      <c r="G703" s="40"/>
      <c r="H703" s="46"/>
    </row>
    <row r="704" s="2" customFormat="1" ht="16.8" customHeight="1">
      <c r="A704" s="40"/>
      <c r="B704" s="46"/>
      <c r="C704" s="310" t="s">
        <v>477</v>
      </c>
      <c r="D704" s="310" t="s">
        <v>478</v>
      </c>
      <c r="E704" s="18" t="s">
        <v>348</v>
      </c>
      <c r="F704" s="311">
        <v>10.776</v>
      </c>
      <c r="G704" s="40"/>
      <c r="H704" s="46"/>
    </row>
    <row r="705" s="2" customFormat="1" ht="16.8" customHeight="1">
      <c r="A705" s="40"/>
      <c r="B705" s="46"/>
      <c r="C705" s="310" t="s">
        <v>1137</v>
      </c>
      <c r="D705" s="310" t="s">
        <v>1138</v>
      </c>
      <c r="E705" s="18" t="s">
        <v>308</v>
      </c>
      <c r="F705" s="311">
        <v>77.799999999999997</v>
      </c>
      <c r="G705" s="40"/>
      <c r="H705" s="46"/>
    </row>
    <row r="706" s="2" customFormat="1" ht="16.8" customHeight="1">
      <c r="A706" s="40"/>
      <c r="B706" s="46"/>
      <c r="C706" s="310" t="s">
        <v>1171</v>
      </c>
      <c r="D706" s="310" t="s">
        <v>1172</v>
      </c>
      <c r="E706" s="18" t="s">
        <v>308</v>
      </c>
      <c r="F706" s="311">
        <v>77.799999999999997</v>
      </c>
      <c r="G706" s="40"/>
      <c r="H706" s="46"/>
    </row>
    <row r="707" s="2" customFormat="1" ht="16.8" customHeight="1">
      <c r="A707" s="40"/>
      <c r="B707" s="46"/>
      <c r="C707" s="310" t="s">
        <v>813</v>
      </c>
      <c r="D707" s="310" t="s">
        <v>814</v>
      </c>
      <c r="E707" s="18" t="s">
        <v>308</v>
      </c>
      <c r="F707" s="311">
        <v>155.59999999999999</v>
      </c>
      <c r="G707" s="40"/>
      <c r="H707" s="46"/>
    </row>
    <row r="708" s="2" customFormat="1" ht="16.8" customHeight="1">
      <c r="A708" s="40"/>
      <c r="B708" s="46"/>
      <c r="C708" s="310" t="s">
        <v>857</v>
      </c>
      <c r="D708" s="310" t="s">
        <v>858</v>
      </c>
      <c r="E708" s="18" t="s">
        <v>308</v>
      </c>
      <c r="F708" s="311">
        <v>89.799999999999997</v>
      </c>
      <c r="G708" s="40"/>
      <c r="H708" s="46"/>
    </row>
    <row r="709" s="2" customFormat="1" ht="16.8" customHeight="1">
      <c r="A709" s="40"/>
      <c r="B709" s="46"/>
      <c r="C709" s="310" t="s">
        <v>866</v>
      </c>
      <c r="D709" s="310" t="s">
        <v>867</v>
      </c>
      <c r="E709" s="18" t="s">
        <v>308</v>
      </c>
      <c r="F709" s="311">
        <v>77.799999999999997</v>
      </c>
      <c r="G709" s="40"/>
      <c r="H709" s="46"/>
    </row>
    <row r="710" s="2" customFormat="1" ht="16.8" customHeight="1">
      <c r="A710" s="40"/>
      <c r="B710" s="46"/>
      <c r="C710" s="310" t="s">
        <v>1195</v>
      </c>
      <c r="D710" s="310" t="s">
        <v>1196</v>
      </c>
      <c r="E710" s="18" t="s">
        <v>308</v>
      </c>
      <c r="F710" s="311">
        <v>77.799999999999997</v>
      </c>
      <c r="G710" s="40"/>
      <c r="H710" s="46"/>
    </row>
    <row r="711" s="2" customFormat="1" ht="16.8" customHeight="1">
      <c r="A711" s="40"/>
      <c r="B711" s="46"/>
      <c r="C711" s="310" t="s">
        <v>938</v>
      </c>
      <c r="D711" s="310" t="s">
        <v>939</v>
      </c>
      <c r="E711" s="18" t="s">
        <v>584</v>
      </c>
      <c r="F711" s="311">
        <v>1.796</v>
      </c>
      <c r="G711" s="40"/>
      <c r="H711" s="46"/>
    </row>
    <row r="712" s="2" customFormat="1" ht="16.8" customHeight="1">
      <c r="A712" s="40"/>
      <c r="B712" s="46"/>
      <c r="C712" s="310" t="s">
        <v>1140</v>
      </c>
      <c r="D712" s="310" t="s">
        <v>1141</v>
      </c>
      <c r="E712" s="18" t="s">
        <v>308</v>
      </c>
      <c r="F712" s="311">
        <v>77.799999999999997</v>
      </c>
      <c r="G712" s="40"/>
      <c r="H712" s="46"/>
    </row>
    <row r="713" s="2" customFormat="1" ht="16.8" customHeight="1">
      <c r="A713" s="40"/>
      <c r="B713" s="46"/>
      <c r="C713" s="306" t="s">
        <v>1225</v>
      </c>
      <c r="D713" s="307" t="s">
        <v>1</v>
      </c>
      <c r="E713" s="308" t="s">
        <v>1</v>
      </c>
      <c r="F713" s="309">
        <v>77.799999999999997</v>
      </c>
      <c r="G713" s="40"/>
      <c r="H713" s="46"/>
    </row>
    <row r="714" s="2" customFormat="1" ht="16.8" customHeight="1">
      <c r="A714" s="40"/>
      <c r="B714" s="46"/>
      <c r="C714" s="310" t="s">
        <v>1225</v>
      </c>
      <c r="D714" s="310" t="s">
        <v>1257</v>
      </c>
      <c r="E714" s="18" t="s">
        <v>1</v>
      </c>
      <c r="F714" s="311">
        <v>77.799999999999997</v>
      </c>
      <c r="G714" s="40"/>
      <c r="H714" s="46"/>
    </row>
    <row r="715" s="2" customFormat="1" ht="16.8" customHeight="1">
      <c r="A715" s="40"/>
      <c r="B715" s="46"/>
      <c r="C715" s="312" t="s">
        <v>2478</v>
      </c>
      <c r="D715" s="40"/>
      <c r="E715" s="40"/>
      <c r="F715" s="40"/>
      <c r="G715" s="40"/>
      <c r="H715" s="46"/>
    </row>
    <row r="716" s="2" customFormat="1" ht="16.8" customHeight="1">
      <c r="A716" s="40"/>
      <c r="B716" s="46"/>
      <c r="C716" s="310" t="s">
        <v>1254</v>
      </c>
      <c r="D716" s="310" t="s">
        <v>1255</v>
      </c>
      <c r="E716" s="18" t="s">
        <v>269</v>
      </c>
      <c r="F716" s="311">
        <v>308</v>
      </c>
      <c r="G716" s="40"/>
      <c r="H716" s="46"/>
    </row>
    <row r="717" s="2" customFormat="1">
      <c r="A717" s="40"/>
      <c r="B717" s="46"/>
      <c r="C717" s="310" t="s">
        <v>1278</v>
      </c>
      <c r="D717" s="310" t="s">
        <v>1279</v>
      </c>
      <c r="E717" s="18" t="s">
        <v>348</v>
      </c>
      <c r="F717" s="311">
        <v>41.412999999999997</v>
      </c>
      <c r="G717" s="40"/>
      <c r="H717" s="46"/>
    </row>
    <row r="718" s="2" customFormat="1" ht="16.8" customHeight="1">
      <c r="A718" s="40"/>
      <c r="B718" s="46"/>
      <c r="C718" s="306" t="s">
        <v>1252</v>
      </c>
      <c r="D718" s="307" t="s">
        <v>1</v>
      </c>
      <c r="E718" s="308" t="s">
        <v>1</v>
      </c>
      <c r="F718" s="309">
        <v>308</v>
      </c>
      <c r="G718" s="40"/>
      <c r="H718" s="46"/>
    </row>
    <row r="719" s="2" customFormat="1">
      <c r="A719" s="40"/>
      <c r="B719" s="46"/>
      <c r="C719" s="310" t="s">
        <v>1252</v>
      </c>
      <c r="D719" s="310" t="s">
        <v>1265</v>
      </c>
      <c r="E719" s="18" t="s">
        <v>1</v>
      </c>
      <c r="F719" s="311">
        <v>308</v>
      </c>
      <c r="G719" s="40"/>
      <c r="H719" s="46"/>
    </row>
    <row r="720" s="2" customFormat="1" ht="16.8" customHeight="1">
      <c r="A720" s="40"/>
      <c r="B720" s="46"/>
      <c r="C720" s="312" t="s">
        <v>2478</v>
      </c>
      <c r="D720" s="40"/>
      <c r="E720" s="40"/>
      <c r="F720" s="40"/>
      <c r="G720" s="40"/>
      <c r="H720" s="46"/>
    </row>
    <row r="721" s="2" customFormat="1" ht="16.8" customHeight="1">
      <c r="A721" s="40"/>
      <c r="B721" s="46"/>
      <c r="C721" s="310" t="s">
        <v>1254</v>
      </c>
      <c r="D721" s="310" t="s">
        <v>1255</v>
      </c>
      <c r="E721" s="18" t="s">
        <v>269</v>
      </c>
      <c r="F721" s="311">
        <v>308</v>
      </c>
      <c r="G721" s="40"/>
      <c r="H721" s="46"/>
    </row>
    <row r="722" s="2" customFormat="1" ht="16.8" customHeight="1">
      <c r="A722" s="40"/>
      <c r="B722" s="46"/>
      <c r="C722" s="310" t="s">
        <v>1210</v>
      </c>
      <c r="D722" s="310" t="s">
        <v>1211</v>
      </c>
      <c r="E722" s="18" t="s">
        <v>426</v>
      </c>
      <c r="F722" s="311">
        <v>181.72</v>
      </c>
      <c r="G722" s="40"/>
      <c r="H722" s="46"/>
    </row>
    <row r="723" s="2" customFormat="1" ht="16.8" customHeight="1">
      <c r="A723" s="40"/>
      <c r="B723" s="46"/>
      <c r="C723" s="306" t="s">
        <v>1053</v>
      </c>
      <c r="D723" s="307" t="s">
        <v>1</v>
      </c>
      <c r="E723" s="308" t="s">
        <v>1</v>
      </c>
      <c r="F723" s="309">
        <v>12</v>
      </c>
      <c r="G723" s="40"/>
      <c r="H723" s="46"/>
    </row>
    <row r="724" s="2" customFormat="1" ht="16.8" customHeight="1">
      <c r="A724" s="40"/>
      <c r="B724" s="46"/>
      <c r="C724" s="310" t="s">
        <v>1053</v>
      </c>
      <c r="D724" s="310" t="s">
        <v>1324</v>
      </c>
      <c r="E724" s="18" t="s">
        <v>1</v>
      </c>
      <c r="F724" s="311">
        <v>12</v>
      </c>
      <c r="G724" s="40"/>
      <c r="H724" s="46"/>
    </row>
    <row r="725" s="2" customFormat="1" ht="16.8" customHeight="1">
      <c r="A725" s="40"/>
      <c r="B725" s="46"/>
      <c r="C725" s="312" t="s">
        <v>2478</v>
      </c>
      <c r="D725" s="40"/>
      <c r="E725" s="40"/>
      <c r="F725" s="40"/>
      <c r="G725" s="40"/>
      <c r="H725" s="46"/>
    </row>
    <row r="726" s="2" customFormat="1" ht="16.8" customHeight="1">
      <c r="A726" s="40"/>
      <c r="B726" s="46"/>
      <c r="C726" s="310" t="s">
        <v>1151</v>
      </c>
      <c r="D726" s="310" t="s">
        <v>1152</v>
      </c>
      <c r="E726" s="18" t="s">
        <v>308</v>
      </c>
      <c r="F726" s="311">
        <v>12</v>
      </c>
      <c r="G726" s="40"/>
      <c r="H726" s="46"/>
    </row>
    <row r="727" s="2" customFormat="1" ht="16.8" customHeight="1">
      <c r="A727" s="40"/>
      <c r="B727" s="46"/>
      <c r="C727" s="310" t="s">
        <v>1155</v>
      </c>
      <c r="D727" s="310" t="s">
        <v>1156</v>
      </c>
      <c r="E727" s="18" t="s">
        <v>308</v>
      </c>
      <c r="F727" s="311">
        <v>12</v>
      </c>
      <c r="G727" s="40"/>
      <c r="H727" s="46"/>
    </row>
    <row r="728" s="2" customFormat="1" ht="16.8" customHeight="1">
      <c r="A728" s="40"/>
      <c r="B728" s="46"/>
      <c r="C728" s="306" t="s">
        <v>1064</v>
      </c>
      <c r="D728" s="307" t="s">
        <v>1</v>
      </c>
      <c r="E728" s="308" t="s">
        <v>1</v>
      </c>
      <c r="F728" s="309">
        <v>16.829000000000001</v>
      </c>
      <c r="G728" s="40"/>
      <c r="H728" s="46"/>
    </row>
    <row r="729" s="2" customFormat="1" ht="16.8" customHeight="1">
      <c r="A729" s="40"/>
      <c r="B729" s="46"/>
      <c r="C729" s="310" t="s">
        <v>1238</v>
      </c>
      <c r="D729" s="310" t="s">
        <v>1260</v>
      </c>
      <c r="E729" s="18" t="s">
        <v>1</v>
      </c>
      <c r="F729" s="311">
        <v>16.829000000000001</v>
      </c>
      <c r="G729" s="40"/>
      <c r="H729" s="46"/>
    </row>
    <row r="730" s="2" customFormat="1" ht="16.8" customHeight="1">
      <c r="A730" s="40"/>
      <c r="B730" s="46"/>
      <c r="C730" s="310" t="s">
        <v>1064</v>
      </c>
      <c r="D730" s="310" t="s">
        <v>281</v>
      </c>
      <c r="E730" s="18" t="s">
        <v>1</v>
      </c>
      <c r="F730" s="311">
        <v>16.829000000000001</v>
      </c>
      <c r="G730" s="40"/>
      <c r="H730" s="46"/>
    </row>
    <row r="731" s="2" customFormat="1" ht="16.8" customHeight="1">
      <c r="A731" s="40"/>
      <c r="B731" s="46"/>
      <c r="C731" s="306" t="s">
        <v>1238</v>
      </c>
      <c r="D731" s="307" t="s">
        <v>1</v>
      </c>
      <c r="E731" s="308" t="s">
        <v>1</v>
      </c>
      <c r="F731" s="309">
        <v>16.829000000000001</v>
      </c>
      <c r="G731" s="40"/>
      <c r="H731" s="46"/>
    </row>
    <row r="732" s="2" customFormat="1" ht="16.8" customHeight="1">
      <c r="A732" s="40"/>
      <c r="B732" s="46"/>
      <c r="C732" s="310" t="s">
        <v>1238</v>
      </c>
      <c r="D732" s="310" t="s">
        <v>1260</v>
      </c>
      <c r="E732" s="18" t="s">
        <v>1</v>
      </c>
      <c r="F732" s="311">
        <v>16.829000000000001</v>
      </c>
      <c r="G732" s="40"/>
      <c r="H732" s="46"/>
    </row>
    <row r="733" s="2" customFormat="1" ht="16.8" customHeight="1">
      <c r="A733" s="40"/>
      <c r="B733" s="46"/>
      <c r="C733" s="312" t="s">
        <v>2478</v>
      </c>
      <c r="D733" s="40"/>
      <c r="E733" s="40"/>
      <c r="F733" s="40"/>
      <c r="G733" s="40"/>
      <c r="H733" s="46"/>
    </row>
    <row r="734" s="2" customFormat="1" ht="16.8" customHeight="1">
      <c r="A734" s="40"/>
      <c r="B734" s="46"/>
      <c r="C734" s="310" t="s">
        <v>1254</v>
      </c>
      <c r="D734" s="310" t="s">
        <v>1255</v>
      </c>
      <c r="E734" s="18" t="s">
        <v>269</v>
      </c>
      <c r="F734" s="311">
        <v>308</v>
      </c>
      <c r="G734" s="40"/>
      <c r="H734" s="46"/>
    </row>
    <row r="735" s="2" customFormat="1">
      <c r="A735" s="40"/>
      <c r="B735" s="46"/>
      <c r="C735" s="310" t="s">
        <v>1278</v>
      </c>
      <c r="D735" s="310" t="s">
        <v>1279</v>
      </c>
      <c r="E735" s="18" t="s">
        <v>348</v>
      </c>
      <c r="F735" s="311">
        <v>41.412999999999997</v>
      </c>
      <c r="G735" s="40"/>
      <c r="H735" s="46"/>
    </row>
    <row r="736" s="2" customFormat="1" ht="16.8" customHeight="1">
      <c r="A736" s="40"/>
      <c r="B736" s="46"/>
      <c r="C736" s="306" t="s">
        <v>1024</v>
      </c>
      <c r="D736" s="307" t="s">
        <v>1</v>
      </c>
      <c r="E736" s="308" t="s">
        <v>1</v>
      </c>
      <c r="F736" s="309">
        <v>109.09999999999999</v>
      </c>
      <c r="G736" s="40"/>
      <c r="H736" s="46"/>
    </row>
    <row r="737" s="2" customFormat="1" ht="16.8" customHeight="1">
      <c r="A737" s="40"/>
      <c r="B737" s="46"/>
      <c r="C737" s="310" t="s">
        <v>1235</v>
      </c>
      <c r="D737" s="310" t="s">
        <v>1259</v>
      </c>
      <c r="E737" s="18" t="s">
        <v>1</v>
      </c>
      <c r="F737" s="311">
        <v>109.09999999999999</v>
      </c>
      <c r="G737" s="40"/>
      <c r="H737" s="46"/>
    </row>
    <row r="738" s="2" customFormat="1" ht="16.8" customHeight="1">
      <c r="A738" s="40"/>
      <c r="B738" s="46"/>
      <c r="C738" s="310" t="s">
        <v>1024</v>
      </c>
      <c r="D738" s="310" t="s">
        <v>281</v>
      </c>
      <c r="E738" s="18" t="s">
        <v>1</v>
      </c>
      <c r="F738" s="311">
        <v>109.09999999999999</v>
      </c>
      <c r="G738" s="40"/>
      <c r="H738" s="46"/>
    </row>
    <row r="739" s="2" customFormat="1" ht="16.8" customHeight="1">
      <c r="A739" s="40"/>
      <c r="B739" s="46"/>
      <c r="C739" s="312" t="s">
        <v>2478</v>
      </c>
      <c r="D739" s="40"/>
      <c r="E739" s="40"/>
      <c r="F739" s="40"/>
      <c r="G739" s="40"/>
      <c r="H739" s="46"/>
    </row>
    <row r="740" s="2" customFormat="1" ht="16.8" customHeight="1">
      <c r="A740" s="40"/>
      <c r="B740" s="46"/>
      <c r="C740" s="310" t="s">
        <v>1254</v>
      </c>
      <c r="D740" s="310" t="s">
        <v>1255</v>
      </c>
      <c r="E740" s="18" t="s">
        <v>269</v>
      </c>
      <c r="F740" s="311">
        <v>308</v>
      </c>
      <c r="G740" s="40"/>
      <c r="H740" s="46"/>
    </row>
    <row r="741" s="2" customFormat="1" ht="16.8" customHeight="1">
      <c r="A741" s="40"/>
      <c r="B741" s="46"/>
      <c r="C741" s="306" t="s">
        <v>1235</v>
      </c>
      <c r="D741" s="307" t="s">
        <v>1</v>
      </c>
      <c r="E741" s="308" t="s">
        <v>1</v>
      </c>
      <c r="F741" s="309">
        <v>109.09999999999999</v>
      </c>
      <c r="G741" s="40"/>
      <c r="H741" s="46"/>
    </row>
    <row r="742" s="2" customFormat="1" ht="16.8" customHeight="1">
      <c r="A742" s="40"/>
      <c r="B742" s="46"/>
      <c r="C742" s="310" t="s">
        <v>1235</v>
      </c>
      <c r="D742" s="310" t="s">
        <v>1259</v>
      </c>
      <c r="E742" s="18" t="s">
        <v>1</v>
      </c>
      <c r="F742" s="311">
        <v>109.09999999999999</v>
      </c>
      <c r="G742" s="40"/>
      <c r="H742" s="46"/>
    </row>
    <row r="743" s="2" customFormat="1" ht="16.8" customHeight="1">
      <c r="A743" s="40"/>
      <c r="B743" s="46"/>
      <c r="C743" s="312" t="s">
        <v>2478</v>
      </c>
      <c r="D743" s="40"/>
      <c r="E743" s="40"/>
      <c r="F743" s="40"/>
      <c r="G743" s="40"/>
      <c r="H743" s="46"/>
    </row>
    <row r="744" s="2" customFormat="1" ht="16.8" customHeight="1">
      <c r="A744" s="40"/>
      <c r="B744" s="46"/>
      <c r="C744" s="310" t="s">
        <v>1254</v>
      </c>
      <c r="D744" s="310" t="s">
        <v>1255</v>
      </c>
      <c r="E744" s="18" t="s">
        <v>269</v>
      </c>
      <c r="F744" s="311">
        <v>308</v>
      </c>
      <c r="G744" s="40"/>
      <c r="H744" s="46"/>
    </row>
    <row r="745" s="2" customFormat="1">
      <c r="A745" s="40"/>
      <c r="B745" s="46"/>
      <c r="C745" s="310" t="s">
        <v>1278</v>
      </c>
      <c r="D745" s="310" t="s">
        <v>1279</v>
      </c>
      <c r="E745" s="18" t="s">
        <v>348</v>
      </c>
      <c r="F745" s="311">
        <v>41.412999999999997</v>
      </c>
      <c r="G745" s="40"/>
      <c r="H745" s="46"/>
    </row>
    <row r="746" s="2" customFormat="1" ht="16.8" customHeight="1">
      <c r="A746" s="40"/>
      <c r="B746" s="46"/>
      <c r="C746" s="306" t="s">
        <v>480</v>
      </c>
      <c r="D746" s="307" t="s">
        <v>1</v>
      </c>
      <c r="E746" s="308" t="s">
        <v>1</v>
      </c>
      <c r="F746" s="309">
        <v>10.776</v>
      </c>
      <c r="G746" s="40"/>
      <c r="H746" s="46"/>
    </row>
    <row r="747" s="2" customFormat="1" ht="16.8" customHeight="1">
      <c r="A747" s="40"/>
      <c r="B747" s="46"/>
      <c r="C747" s="310" t="s">
        <v>480</v>
      </c>
      <c r="D747" s="310" t="s">
        <v>1119</v>
      </c>
      <c r="E747" s="18" t="s">
        <v>1</v>
      </c>
      <c r="F747" s="311">
        <v>10.776</v>
      </c>
      <c r="G747" s="40"/>
      <c r="H747" s="46"/>
    </row>
    <row r="748" s="2" customFormat="1" ht="16.8" customHeight="1">
      <c r="A748" s="40"/>
      <c r="B748" s="46"/>
      <c r="C748" s="306" t="s">
        <v>198</v>
      </c>
      <c r="D748" s="307" t="s">
        <v>1</v>
      </c>
      <c r="E748" s="308" t="s">
        <v>1</v>
      </c>
      <c r="F748" s="309">
        <v>23.940000000000001</v>
      </c>
      <c r="G748" s="40"/>
      <c r="H748" s="46"/>
    </row>
    <row r="749" s="2" customFormat="1" ht="16.8" customHeight="1">
      <c r="A749" s="40"/>
      <c r="B749" s="46"/>
      <c r="C749" s="310" t="s">
        <v>198</v>
      </c>
      <c r="D749" s="310" t="s">
        <v>1116</v>
      </c>
      <c r="E749" s="18" t="s">
        <v>1</v>
      </c>
      <c r="F749" s="311">
        <v>23.940000000000001</v>
      </c>
      <c r="G749" s="40"/>
      <c r="H749" s="46"/>
    </row>
    <row r="750" s="2" customFormat="1" ht="16.8" customHeight="1">
      <c r="A750" s="40"/>
      <c r="B750" s="46"/>
      <c r="C750" s="312" t="s">
        <v>2478</v>
      </c>
      <c r="D750" s="40"/>
      <c r="E750" s="40"/>
      <c r="F750" s="40"/>
      <c r="G750" s="40"/>
      <c r="H750" s="46"/>
    </row>
    <row r="751" s="2" customFormat="1" ht="16.8" customHeight="1">
      <c r="A751" s="40"/>
      <c r="B751" s="46"/>
      <c r="C751" s="310" t="s">
        <v>452</v>
      </c>
      <c r="D751" s="310" t="s">
        <v>453</v>
      </c>
      <c r="E751" s="18" t="s">
        <v>348</v>
      </c>
      <c r="F751" s="311">
        <v>23.940000000000001</v>
      </c>
      <c r="G751" s="40"/>
      <c r="H751" s="46"/>
    </row>
    <row r="752" s="2" customFormat="1" ht="16.8" customHeight="1">
      <c r="A752" s="40"/>
      <c r="B752" s="46"/>
      <c r="C752" s="310" t="s">
        <v>457</v>
      </c>
      <c r="D752" s="310" t="s">
        <v>458</v>
      </c>
      <c r="E752" s="18" t="s">
        <v>426</v>
      </c>
      <c r="F752" s="311">
        <v>47.880000000000003</v>
      </c>
      <c r="G752" s="40"/>
      <c r="H752" s="46"/>
    </row>
    <row r="753" s="2" customFormat="1" ht="16.8" customHeight="1">
      <c r="A753" s="40"/>
      <c r="B753" s="46"/>
      <c r="C753" s="306" t="s">
        <v>1242</v>
      </c>
      <c r="D753" s="307" t="s">
        <v>1</v>
      </c>
      <c r="E753" s="308" t="s">
        <v>1</v>
      </c>
      <c r="F753" s="309">
        <v>560</v>
      </c>
      <c r="G753" s="40"/>
      <c r="H753" s="46"/>
    </row>
    <row r="754" s="2" customFormat="1" ht="16.8" customHeight="1">
      <c r="A754" s="40"/>
      <c r="B754" s="46"/>
      <c r="C754" s="310" t="s">
        <v>1240</v>
      </c>
      <c r="D754" s="310" t="s">
        <v>1261</v>
      </c>
      <c r="E754" s="18" t="s">
        <v>1</v>
      </c>
      <c r="F754" s="311">
        <v>71.840000000000003</v>
      </c>
      <c r="G754" s="40"/>
      <c r="H754" s="46"/>
    </row>
    <row r="755" s="2" customFormat="1" ht="16.8" customHeight="1">
      <c r="A755" s="40"/>
      <c r="B755" s="46"/>
      <c r="C755" s="310" t="s">
        <v>1262</v>
      </c>
      <c r="D755" s="310" t="s">
        <v>1263</v>
      </c>
      <c r="E755" s="18" t="s">
        <v>1</v>
      </c>
      <c r="F755" s="311">
        <v>488.16000000000002</v>
      </c>
      <c r="G755" s="40"/>
      <c r="H755" s="46"/>
    </row>
    <row r="756" s="2" customFormat="1" ht="16.8" customHeight="1">
      <c r="A756" s="40"/>
      <c r="B756" s="46"/>
      <c r="C756" s="310" t="s">
        <v>1242</v>
      </c>
      <c r="D756" s="310" t="s">
        <v>281</v>
      </c>
      <c r="E756" s="18" t="s">
        <v>1</v>
      </c>
      <c r="F756" s="311">
        <v>560</v>
      </c>
      <c r="G756" s="40"/>
      <c r="H756" s="46"/>
    </row>
    <row r="757" s="2" customFormat="1" ht="16.8" customHeight="1">
      <c r="A757" s="40"/>
      <c r="B757" s="46"/>
      <c r="C757" s="312" t="s">
        <v>2478</v>
      </c>
      <c r="D757" s="40"/>
      <c r="E757" s="40"/>
      <c r="F757" s="40"/>
      <c r="G757" s="40"/>
      <c r="H757" s="46"/>
    </row>
    <row r="758" s="2" customFormat="1" ht="16.8" customHeight="1">
      <c r="A758" s="40"/>
      <c r="B758" s="46"/>
      <c r="C758" s="310" t="s">
        <v>1254</v>
      </c>
      <c r="D758" s="310" t="s">
        <v>1255</v>
      </c>
      <c r="E758" s="18" t="s">
        <v>269</v>
      </c>
      <c r="F758" s="311">
        <v>308</v>
      </c>
      <c r="G758" s="40"/>
      <c r="H758" s="46"/>
    </row>
    <row r="759" s="2" customFormat="1">
      <c r="A759" s="40"/>
      <c r="B759" s="46"/>
      <c r="C759" s="310" t="s">
        <v>1302</v>
      </c>
      <c r="D759" s="310" t="s">
        <v>1303</v>
      </c>
      <c r="E759" s="18" t="s">
        <v>269</v>
      </c>
      <c r="F759" s="311">
        <v>308</v>
      </c>
      <c r="G759" s="40"/>
      <c r="H759" s="46"/>
    </row>
    <row r="760" s="2" customFormat="1" ht="16.8" customHeight="1">
      <c r="A760" s="40"/>
      <c r="B760" s="46"/>
      <c r="C760" s="310" t="s">
        <v>1314</v>
      </c>
      <c r="D760" s="310" t="s">
        <v>1315</v>
      </c>
      <c r="E760" s="18" t="s">
        <v>269</v>
      </c>
      <c r="F760" s="311">
        <v>308</v>
      </c>
      <c r="G760" s="40"/>
      <c r="H760" s="46"/>
    </row>
    <row r="761" s="2" customFormat="1" ht="16.8" customHeight="1">
      <c r="A761" s="40"/>
      <c r="B761" s="46"/>
      <c r="C761" s="310" t="s">
        <v>1345</v>
      </c>
      <c r="D761" s="310" t="s">
        <v>1346</v>
      </c>
      <c r="E761" s="18" t="s">
        <v>269</v>
      </c>
      <c r="F761" s="311">
        <v>308</v>
      </c>
      <c r="G761" s="40"/>
      <c r="H761" s="46"/>
    </row>
    <row r="762" s="2" customFormat="1" ht="16.8" customHeight="1">
      <c r="A762" s="40"/>
      <c r="B762" s="46"/>
      <c r="C762" s="306" t="s">
        <v>1244</v>
      </c>
      <c r="D762" s="307" t="s">
        <v>1</v>
      </c>
      <c r="E762" s="308" t="s">
        <v>1</v>
      </c>
      <c r="F762" s="309">
        <v>71.840000000000003</v>
      </c>
      <c r="G762" s="40"/>
      <c r="H762" s="46"/>
    </row>
    <row r="763" s="2" customFormat="1" ht="16.8" customHeight="1">
      <c r="A763" s="40"/>
      <c r="B763" s="46"/>
      <c r="C763" s="310" t="s">
        <v>1244</v>
      </c>
      <c r="D763" s="310" t="s">
        <v>1240</v>
      </c>
      <c r="E763" s="18" t="s">
        <v>1</v>
      </c>
      <c r="F763" s="311">
        <v>71.840000000000003</v>
      </c>
      <c r="G763" s="40"/>
      <c r="H763" s="46"/>
    </row>
    <row r="764" s="2" customFormat="1" ht="16.8" customHeight="1">
      <c r="A764" s="40"/>
      <c r="B764" s="46"/>
      <c r="C764" s="312" t="s">
        <v>2478</v>
      </c>
      <c r="D764" s="40"/>
      <c r="E764" s="40"/>
      <c r="F764" s="40"/>
      <c r="G764" s="40"/>
      <c r="H764" s="46"/>
    </row>
    <row r="765" s="2" customFormat="1">
      <c r="A765" s="40"/>
      <c r="B765" s="46"/>
      <c r="C765" s="310" t="s">
        <v>1266</v>
      </c>
      <c r="D765" s="310" t="s">
        <v>1267</v>
      </c>
      <c r="E765" s="18" t="s">
        <v>269</v>
      </c>
      <c r="F765" s="311">
        <v>71.840000000000003</v>
      </c>
      <c r="G765" s="40"/>
      <c r="H765" s="46"/>
    </row>
    <row r="766" s="2" customFormat="1" ht="16.8" customHeight="1">
      <c r="A766" s="40"/>
      <c r="B766" s="46"/>
      <c r="C766" s="310" t="s">
        <v>1269</v>
      </c>
      <c r="D766" s="310" t="s">
        <v>1270</v>
      </c>
      <c r="E766" s="18" t="s">
        <v>269</v>
      </c>
      <c r="F766" s="311">
        <v>71.840000000000003</v>
      </c>
      <c r="G766" s="40"/>
      <c r="H766" s="46"/>
    </row>
    <row r="767" s="2" customFormat="1" ht="16.8" customHeight="1">
      <c r="A767" s="40"/>
      <c r="B767" s="46"/>
      <c r="C767" s="310" t="s">
        <v>1307</v>
      </c>
      <c r="D767" s="310" t="s">
        <v>1308</v>
      </c>
      <c r="E767" s="18" t="s">
        <v>269</v>
      </c>
      <c r="F767" s="311">
        <v>71.840000000000003</v>
      </c>
      <c r="G767" s="40"/>
      <c r="H767" s="46"/>
    </row>
    <row r="768" s="2" customFormat="1" ht="16.8" customHeight="1">
      <c r="A768" s="40"/>
      <c r="B768" s="46"/>
      <c r="C768" s="310" t="s">
        <v>1311</v>
      </c>
      <c r="D768" s="310" t="s">
        <v>1312</v>
      </c>
      <c r="E768" s="18" t="s">
        <v>269</v>
      </c>
      <c r="F768" s="311">
        <v>71.840000000000003</v>
      </c>
      <c r="G768" s="40"/>
      <c r="H768" s="46"/>
    </row>
    <row r="769" s="2" customFormat="1" ht="16.8" customHeight="1">
      <c r="A769" s="40"/>
      <c r="B769" s="46"/>
      <c r="C769" s="310" t="s">
        <v>969</v>
      </c>
      <c r="D769" s="310" t="s">
        <v>425</v>
      </c>
      <c r="E769" s="18" t="s">
        <v>426</v>
      </c>
      <c r="F769" s="311">
        <v>65.733999999999995</v>
      </c>
      <c r="G769" s="40"/>
      <c r="H769" s="46"/>
    </row>
    <row r="770" s="2" customFormat="1" ht="16.8" customHeight="1">
      <c r="A770" s="40"/>
      <c r="B770" s="46"/>
      <c r="C770" s="306" t="s">
        <v>1240</v>
      </c>
      <c r="D770" s="307" t="s">
        <v>1</v>
      </c>
      <c r="E770" s="308" t="s">
        <v>1</v>
      </c>
      <c r="F770" s="309">
        <v>71.840000000000003</v>
      </c>
      <c r="G770" s="40"/>
      <c r="H770" s="46"/>
    </row>
    <row r="771" s="2" customFormat="1" ht="16.8" customHeight="1">
      <c r="A771" s="40"/>
      <c r="B771" s="46"/>
      <c r="C771" s="310" t="s">
        <v>1240</v>
      </c>
      <c r="D771" s="310" t="s">
        <v>1261</v>
      </c>
      <c r="E771" s="18" t="s">
        <v>1</v>
      </c>
      <c r="F771" s="311">
        <v>71.840000000000003</v>
      </c>
      <c r="G771" s="40"/>
      <c r="H771" s="46"/>
    </row>
    <row r="772" s="2" customFormat="1" ht="16.8" customHeight="1">
      <c r="A772" s="40"/>
      <c r="B772" s="46"/>
      <c r="C772" s="312" t="s">
        <v>2478</v>
      </c>
      <c r="D772" s="40"/>
      <c r="E772" s="40"/>
      <c r="F772" s="40"/>
      <c r="G772" s="40"/>
      <c r="H772" s="46"/>
    </row>
    <row r="773" s="2" customFormat="1" ht="16.8" customHeight="1">
      <c r="A773" s="40"/>
      <c r="B773" s="46"/>
      <c r="C773" s="310" t="s">
        <v>1254</v>
      </c>
      <c r="D773" s="310" t="s">
        <v>1255</v>
      </c>
      <c r="E773" s="18" t="s">
        <v>269</v>
      </c>
      <c r="F773" s="311">
        <v>308</v>
      </c>
      <c r="G773" s="40"/>
      <c r="H773" s="46"/>
    </row>
    <row r="774" s="2" customFormat="1">
      <c r="A774" s="40"/>
      <c r="B774" s="46"/>
      <c r="C774" s="310" t="s">
        <v>1266</v>
      </c>
      <c r="D774" s="310" t="s">
        <v>1267</v>
      </c>
      <c r="E774" s="18" t="s">
        <v>269</v>
      </c>
      <c r="F774" s="311">
        <v>71.840000000000003</v>
      </c>
      <c r="G774" s="40"/>
      <c r="H774" s="46"/>
    </row>
    <row r="775" s="2" customFormat="1" ht="16.8" customHeight="1">
      <c r="A775" s="40"/>
      <c r="B775" s="46"/>
      <c r="C775" s="306" t="s">
        <v>1262</v>
      </c>
      <c r="D775" s="307" t="s">
        <v>1</v>
      </c>
      <c r="E775" s="308" t="s">
        <v>1</v>
      </c>
      <c r="F775" s="309">
        <v>488.16000000000002</v>
      </c>
      <c r="G775" s="40"/>
      <c r="H775" s="46"/>
    </row>
    <row r="776" s="2" customFormat="1" ht="16.8" customHeight="1">
      <c r="A776" s="40"/>
      <c r="B776" s="46"/>
      <c r="C776" s="310" t="s">
        <v>1262</v>
      </c>
      <c r="D776" s="310" t="s">
        <v>1263</v>
      </c>
      <c r="E776" s="18" t="s">
        <v>1</v>
      </c>
      <c r="F776" s="311">
        <v>488.16000000000002</v>
      </c>
      <c r="G776" s="40"/>
      <c r="H776" s="46"/>
    </row>
    <row r="777" s="2" customFormat="1" ht="16.8" customHeight="1">
      <c r="A777" s="40"/>
      <c r="B777" s="46"/>
      <c r="C777" s="306" t="s">
        <v>194</v>
      </c>
      <c r="D777" s="307" t="s">
        <v>1</v>
      </c>
      <c r="E777" s="308" t="s">
        <v>1</v>
      </c>
      <c r="F777" s="309">
        <v>82.825999999999993</v>
      </c>
      <c r="G777" s="40"/>
      <c r="H777" s="46"/>
    </row>
    <row r="778" s="2" customFormat="1" ht="16.8" customHeight="1">
      <c r="A778" s="40"/>
      <c r="B778" s="46"/>
      <c r="C778" s="310" t="s">
        <v>194</v>
      </c>
      <c r="D778" s="310" t="s">
        <v>428</v>
      </c>
      <c r="E778" s="18" t="s">
        <v>1</v>
      </c>
      <c r="F778" s="311">
        <v>82.825999999999993</v>
      </c>
      <c r="G778" s="40"/>
      <c r="H778" s="46"/>
    </row>
    <row r="779" s="2" customFormat="1" ht="16.8" customHeight="1">
      <c r="A779" s="40"/>
      <c r="B779" s="46"/>
      <c r="C779" s="312" t="s">
        <v>2478</v>
      </c>
      <c r="D779" s="40"/>
      <c r="E779" s="40"/>
      <c r="F779" s="40"/>
      <c r="G779" s="40"/>
      <c r="H779" s="46"/>
    </row>
    <row r="780" s="2" customFormat="1" ht="16.8" customHeight="1">
      <c r="A780" s="40"/>
      <c r="B780" s="46"/>
      <c r="C780" s="310" t="s">
        <v>424</v>
      </c>
      <c r="D780" s="310" t="s">
        <v>425</v>
      </c>
      <c r="E780" s="18" t="s">
        <v>426</v>
      </c>
      <c r="F780" s="311">
        <v>165.65199999999999</v>
      </c>
      <c r="G780" s="40"/>
      <c r="H780" s="46"/>
    </row>
    <row r="781" s="2" customFormat="1" ht="16.8" customHeight="1">
      <c r="A781" s="40"/>
      <c r="B781" s="46"/>
      <c r="C781" s="310" t="s">
        <v>431</v>
      </c>
      <c r="D781" s="310" t="s">
        <v>432</v>
      </c>
      <c r="E781" s="18" t="s">
        <v>348</v>
      </c>
      <c r="F781" s="311">
        <v>82.825999999999993</v>
      </c>
      <c r="G781" s="40"/>
      <c r="H781" s="46"/>
    </row>
    <row r="782" s="2" customFormat="1" ht="16.8" customHeight="1">
      <c r="A782" s="40"/>
      <c r="B782" s="46"/>
      <c r="C782" s="306" t="s">
        <v>191</v>
      </c>
      <c r="D782" s="307" t="s">
        <v>1</v>
      </c>
      <c r="E782" s="308" t="s">
        <v>1</v>
      </c>
      <c r="F782" s="309">
        <v>41.412999999999997</v>
      </c>
      <c r="G782" s="40"/>
      <c r="H782" s="46"/>
    </row>
    <row r="783" s="2" customFormat="1" ht="16.8" customHeight="1">
      <c r="A783" s="40"/>
      <c r="B783" s="46"/>
      <c r="C783" s="310" t="s">
        <v>191</v>
      </c>
      <c r="D783" s="310" t="s">
        <v>1290</v>
      </c>
      <c r="E783" s="18" t="s">
        <v>1</v>
      </c>
      <c r="F783" s="311">
        <v>41.412999999999997</v>
      </c>
      <c r="G783" s="40"/>
      <c r="H783" s="46"/>
    </row>
    <row r="784" s="2" customFormat="1" ht="16.8" customHeight="1">
      <c r="A784" s="40"/>
      <c r="B784" s="46"/>
      <c r="C784" s="312" t="s">
        <v>2478</v>
      </c>
      <c r="D784" s="40"/>
      <c r="E784" s="40"/>
      <c r="F784" s="40"/>
      <c r="G784" s="40"/>
      <c r="H784" s="46"/>
    </row>
    <row r="785" s="2" customFormat="1">
      <c r="A785" s="40"/>
      <c r="B785" s="46"/>
      <c r="C785" s="310" t="s">
        <v>388</v>
      </c>
      <c r="D785" s="310" t="s">
        <v>389</v>
      </c>
      <c r="E785" s="18" t="s">
        <v>348</v>
      </c>
      <c r="F785" s="311">
        <v>41.412999999999997</v>
      </c>
      <c r="G785" s="40"/>
      <c r="H785" s="46"/>
    </row>
    <row r="786" s="2" customFormat="1">
      <c r="A786" s="40"/>
      <c r="B786" s="46"/>
      <c r="C786" s="310" t="s">
        <v>396</v>
      </c>
      <c r="D786" s="310" t="s">
        <v>397</v>
      </c>
      <c r="E786" s="18" t="s">
        <v>348</v>
      </c>
      <c r="F786" s="311">
        <v>165.65199999999999</v>
      </c>
      <c r="G786" s="40"/>
      <c r="H786" s="46"/>
    </row>
    <row r="787" s="2" customFormat="1" ht="16.8" customHeight="1">
      <c r="A787" s="40"/>
      <c r="B787" s="46"/>
      <c r="C787" s="310" t="s">
        <v>424</v>
      </c>
      <c r="D787" s="310" t="s">
        <v>425</v>
      </c>
      <c r="E787" s="18" t="s">
        <v>426</v>
      </c>
      <c r="F787" s="311">
        <v>165.65199999999999</v>
      </c>
      <c r="G787" s="40"/>
      <c r="H787" s="46"/>
    </row>
    <row r="788" s="2" customFormat="1" ht="16.8" customHeight="1">
      <c r="A788" s="40"/>
      <c r="B788" s="46"/>
      <c r="C788" s="306" t="s">
        <v>193</v>
      </c>
      <c r="D788" s="307" t="s">
        <v>1</v>
      </c>
      <c r="E788" s="308" t="s">
        <v>1</v>
      </c>
      <c r="F788" s="309">
        <v>41.412999999999997</v>
      </c>
      <c r="G788" s="40"/>
      <c r="H788" s="46"/>
    </row>
    <row r="789" s="2" customFormat="1" ht="16.8" customHeight="1">
      <c r="A789" s="40"/>
      <c r="B789" s="46"/>
      <c r="C789" s="310" t="s">
        <v>1</v>
      </c>
      <c r="D789" s="310" t="s">
        <v>391</v>
      </c>
      <c r="E789" s="18" t="s">
        <v>1</v>
      </c>
      <c r="F789" s="311">
        <v>0</v>
      </c>
      <c r="G789" s="40"/>
      <c r="H789" s="46"/>
    </row>
    <row r="790" s="2" customFormat="1" ht="16.8" customHeight="1">
      <c r="A790" s="40"/>
      <c r="B790" s="46"/>
      <c r="C790" s="310" t="s">
        <v>193</v>
      </c>
      <c r="D790" s="310" t="s">
        <v>1293</v>
      </c>
      <c r="E790" s="18" t="s">
        <v>1</v>
      </c>
      <c r="F790" s="311">
        <v>41.412999999999997</v>
      </c>
      <c r="G790" s="40"/>
      <c r="H790" s="46"/>
    </row>
    <row r="791" s="2" customFormat="1" ht="16.8" customHeight="1">
      <c r="A791" s="40"/>
      <c r="B791" s="46"/>
      <c r="C791" s="312" t="s">
        <v>2478</v>
      </c>
      <c r="D791" s="40"/>
      <c r="E791" s="40"/>
      <c r="F791" s="40"/>
      <c r="G791" s="40"/>
      <c r="H791" s="46"/>
    </row>
    <row r="792" s="2" customFormat="1">
      <c r="A792" s="40"/>
      <c r="B792" s="46"/>
      <c r="C792" s="310" t="s">
        <v>400</v>
      </c>
      <c r="D792" s="310" t="s">
        <v>401</v>
      </c>
      <c r="E792" s="18" t="s">
        <v>348</v>
      </c>
      <c r="F792" s="311">
        <v>41.412999999999997</v>
      </c>
      <c r="G792" s="40"/>
      <c r="H792" s="46"/>
    </row>
    <row r="793" s="2" customFormat="1">
      <c r="A793" s="40"/>
      <c r="B793" s="46"/>
      <c r="C793" s="310" t="s">
        <v>405</v>
      </c>
      <c r="D793" s="310" t="s">
        <v>406</v>
      </c>
      <c r="E793" s="18" t="s">
        <v>348</v>
      </c>
      <c r="F793" s="311">
        <v>165.65199999999999</v>
      </c>
      <c r="G793" s="40"/>
      <c r="H793" s="46"/>
    </row>
    <row r="794" s="2" customFormat="1" ht="16.8" customHeight="1">
      <c r="A794" s="40"/>
      <c r="B794" s="46"/>
      <c r="C794" s="310" t="s">
        <v>424</v>
      </c>
      <c r="D794" s="310" t="s">
        <v>425</v>
      </c>
      <c r="E794" s="18" t="s">
        <v>426</v>
      </c>
      <c r="F794" s="311">
        <v>165.65199999999999</v>
      </c>
      <c r="G794" s="40"/>
      <c r="H794" s="46"/>
    </row>
    <row r="795" s="2" customFormat="1" ht="16.8" customHeight="1">
      <c r="A795" s="40"/>
      <c r="B795" s="46"/>
      <c r="C795" s="306" t="s">
        <v>185</v>
      </c>
      <c r="D795" s="307" t="s">
        <v>1</v>
      </c>
      <c r="E795" s="308" t="s">
        <v>1</v>
      </c>
      <c r="F795" s="309">
        <v>314.839</v>
      </c>
      <c r="G795" s="40"/>
      <c r="H795" s="46"/>
    </row>
    <row r="796" s="2" customFormat="1" ht="16.8" customHeight="1">
      <c r="A796" s="40"/>
      <c r="B796" s="46"/>
      <c r="C796" s="310" t="s">
        <v>185</v>
      </c>
      <c r="D796" s="310" t="s">
        <v>1092</v>
      </c>
      <c r="E796" s="18" t="s">
        <v>1</v>
      </c>
      <c r="F796" s="311">
        <v>314.839</v>
      </c>
      <c r="G796" s="40"/>
      <c r="H796" s="46"/>
    </row>
    <row r="797" s="2" customFormat="1" ht="16.8" customHeight="1">
      <c r="A797" s="40"/>
      <c r="B797" s="46"/>
      <c r="C797" s="312" t="s">
        <v>2478</v>
      </c>
      <c r="D797" s="40"/>
      <c r="E797" s="40"/>
      <c r="F797" s="40"/>
      <c r="G797" s="40"/>
      <c r="H797" s="46"/>
    </row>
    <row r="798" s="2" customFormat="1" ht="16.8" customHeight="1">
      <c r="A798" s="40"/>
      <c r="B798" s="46"/>
      <c r="C798" s="310" t="s">
        <v>369</v>
      </c>
      <c r="D798" s="310" t="s">
        <v>370</v>
      </c>
      <c r="E798" s="18" t="s">
        <v>269</v>
      </c>
      <c r="F798" s="311">
        <v>314.839</v>
      </c>
      <c r="G798" s="40"/>
      <c r="H798" s="46"/>
    </row>
    <row r="799" s="2" customFormat="1" ht="16.8" customHeight="1">
      <c r="A799" s="40"/>
      <c r="B799" s="46"/>
      <c r="C799" s="310" t="s">
        <v>374</v>
      </c>
      <c r="D799" s="310" t="s">
        <v>375</v>
      </c>
      <c r="E799" s="18" t="s">
        <v>269</v>
      </c>
      <c r="F799" s="311">
        <v>314.839</v>
      </c>
      <c r="G799" s="40"/>
      <c r="H799" s="46"/>
    </row>
    <row r="800" s="2" customFormat="1" ht="16.8" customHeight="1">
      <c r="A800" s="40"/>
      <c r="B800" s="46"/>
      <c r="C800" s="306" t="s">
        <v>1198</v>
      </c>
      <c r="D800" s="307" t="s">
        <v>1</v>
      </c>
      <c r="E800" s="308" t="s">
        <v>1</v>
      </c>
      <c r="F800" s="309">
        <v>77.799999999999997</v>
      </c>
      <c r="G800" s="40"/>
      <c r="H800" s="46"/>
    </row>
    <row r="801" s="2" customFormat="1" ht="16.8" customHeight="1">
      <c r="A801" s="40"/>
      <c r="B801" s="46"/>
      <c r="C801" s="310" t="s">
        <v>1198</v>
      </c>
      <c r="D801" s="310" t="s">
        <v>1019</v>
      </c>
      <c r="E801" s="18" t="s">
        <v>1</v>
      </c>
      <c r="F801" s="311">
        <v>77.799999999999997</v>
      </c>
      <c r="G801" s="40"/>
      <c r="H801" s="46"/>
    </row>
    <row r="802" s="2" customFormat="1" ht="16.8" customHeight="1">
      <c r="A802" s="40"/>
      <c r="B802" s="46"/>
      <c r="C802" s="306" t="s">
        <v>1025</v>
      </c>
      <c r="D802" s="307" t="s">
        <v>1</v>
      </c>
      <c r="E802" s="308" t="s">
        <v>1</v>
      </c>
      <c r="F802" s="309">
        <v>1.7529999999999999</v>
      </c>
      <c r="G802" s="40"/>
      <c r="H802" s="46"/>
    </row>
    <row r="803" s="2" customFormat="1" ht="16.8" customHeight="1">
      <c r="A803" s="40"/>
      <c r="B803" s="46"/>
      <c r="C803" s="310" t="s">
        <v>1025</v>
      </c>
      <c r="D803" s="310" t="s">
        <v>1065</v>
      </c>
      <c r="E803" s="18" t="s">
        <v>1</v>
      </c>
      <c r="F803" s="311">
        <v>1.7529999999999999</v>
      </c>
      <c r="G803" s="40"/>
      <c r="H803" s="46"/>
    </row>
    <row r="804" s="2" customFormat="1" ht="16.8" customHeight="1">
      <c r="A804" s="40"/>
      <c r="B804" s="46"/>
      <c r="C804" s="312" t="s">
        <v>2478</v>
      </c>
      <c r="D804" s="40"/>
      <c r="E804" s="40"/>
      <c r="F804" s="40"/>
      <c r="G804" s="40"/>
      <c r="H804" s="46"/>
    </row>
    <row r="805" s="2" customFormat="1" ht="16.8" customHeight="1">
      <c r="A805" s="40"/>
      <c r="B805" s="46"/>
      <c r="C805" s="310" t="s">
        <v>1254</v>
      </c>
      <c r="D805" s="310" t="s">
        <v>1255</v>
      </c>
      <c r="E805" s="18" t="s">
        <v>269</v>
      </c>
      <c r="F805" s="311">
        <v>308</v>
      </c>
      <c r="G805" s="40"/>
      <c r="H805" s="46"/>
    </row>
    <row r="806" s="2" customFormat="1" ht="16.8" customHeight="1">
      <c r="A806" s="40"/>
      <c r="B806" s="46"/>
      <c r="C806" s="310" t="s">
        <v>364</v>
      </c>
      <c r="D806" s="310" t="s">
        <v>365</v>
      </c>
      <c r="E806" s="18" t="s">
        <v>348</v>
      </c>
      <c r="F806" s="311">
        <v>11.445</v>
      </c>
      <c r="G806" s="40"/>
      <c r="H806" s="46"/>
    </row>
    <row r="807" s="2" customFormat="1" ht="16.8" customHeight="1">
      <c r="A807" s="40"/>
      <c r="B807" s="46"/>
      <c r="C807" s="310" t="s">
        <v>369</v>
      </c>
      <c r="D807" s="310" t="s">
        <v>370</v>
      </c>
      <c r="E807" s="18" t="s">
        <v>269</v>
      </c>
      <c r="F807" s="311">
        <v>314.839</v>
      </c>
      <c r="G807" s="40"/>
      <c r="H807" s="46"/>
    </row>
    <row r="808" s="2" customFormat="1" ht="16.8" customHeight="1">
      <c r="A808" s="40"/>
      <c r="B808" s="46"/>
      <c r="C808" s="306" t="s">
        <v>210</v>
      </c>
      <c r="D808" s="307" t="s">
        <v>1</v>
      </c>
      <c r="E808" s="308" t="s">
        <v>1</v>
      </c>
      <c r="F808" s="309">
        <v>6.2130000000000001</v>
      </c>
      <c r="G808" s="40"/>
      <c r="H808" s="46"/>
    </row>
    <row r="809" s="2" customFormat="1" ht="16.8" customHeight="1">
      <c r="A809" s="40"/>
      <c r="B809" s="46"/>
      <c r="C809" s="310" t="s">
        <v>210</v>
      </c>
      <c r="D809" s="310" t="s">
        <v>1368</v>
      </c>
      <c r="E809" s="18" t="s">
        <v>1</v>
      </c>
      <c r="F809" s="311">
        <v>6.2130000000000001</v>
      </c>
      <c r="G809" s="40"/>
      <c r="H809" s="46"/>
    </row>
    <row r="810" s="2" customFormat="1" ht="16.8" customHeight="1">
      <c r="A810" s="40"/>
      <c r="B810" s="46"/>
      <c r="C810" s="312" t="s">
        <v>2478</v>
      </c>
      <c r="D810" s="40"/>
      <c r="E810" s="40"/>
      <c r="F810" s="40"/>
      <c r="G810" s="40"/>
      <c r="H810" s="46"/>
    </row>
    <row r="811" s="2" customFormat="1" ht="16.8" customHeight="1">
      <c r="A811" s="40"/>
      <c r="B811" s="46"/>
      <c r="C811" s="310" t="s">
        <v>975</v>
      </c>
      <c r="D811" s="310" t="s">
        <v>976</v>
      </c>
      <c r="E811" s="18" t="s">
        <v>426</v>
      </c>
      <c r="F811" s="311">
        <v>6.2130000000000001</v>
      </c>
      <c r="G811" s="40"/>
      <c r="H811" s="46"/>
    </row>
    <row r="812" s="2" customFormat="1">
      <c r="A812" s="40"/>
      <c r="B812" s="46"/>
      <c r="C812" s="310" t="s">
        <v>980</v>
      </c>
      <c r="D812" s="310" t="s">
        <v>981</v>
      </c>
      <c r="E812" s="18" t="s">
        <v>426</v>
      </c>
      <c r="F812" s="311">
        <v>6.2130000000000001</v>
      </c>
      <c r="G812" s="40"/>
      <c r="H812" s="46"/>
    </row>
    <row r="813" s="2" customFormat="1" ht="16.8" customHeight="1">
      <c r="A813" s="40"/>
      <c r="B813" s="46"/>
      <c r="C813" s="306" t="s">
        <v>1230</v>
      </c>
      <c r="D813" s="307" t="s">
        <v>1</v>
      </c>
      <c r="E813" s="308" t="s">
        <v>1</v>
      </c>
      <c r="F813" s="309">
        <v>181.72</v>
      </c>
      <c r="G813" s="40"/>
      <c r="H813" s="46"/>
    </row>
    <row r="814" s="2" customFormat="1" ht="16.8" customHeight="1">
      <c r="A814" s="40"/>
      <c r="B814" s="46"/>
      <c r="C814" s="310" t="s">
        <v>1230</v>
      </c>
      <c r="D814" s="310" t="s">
        <v>1364</v>
      </c>
      <c r="E814" s="18" t="s">
        <v>1</v>
      </c>
      <c r="F814" s="311">
        <v>181.72</v>
      </c>
      <c r="G814" s="40"/>
      <c r="H814" s="46"/>
    </row>
    <row r="815" s="2" customFormat="1" ht="16.8" customHeight="1">
      <c r="A815" s="40"/>
      <c r="B815" s="46"/>
      <c r="C815" s="312" t="s">
        <v>2478</v>
      </c>
      <c r="D815" s="40"/>
      <c r="E815" s="40"/>
      <c r="F815" s="40"/>
      <c r="G815" s="40"/>
      <c r="H815" s="46"/>
    </row>
    <row r="816" s="2" customFormat="1" ht="16.8" customHeight="1">
      <c r="A816" s="40"/>
      <c r="B816" s="46"/>
      <c r="C816" s="310" t="s">
        <v>1210</v>
      </c>
      <c r="D816" s="310" t="s">
        <v>1211</v>
      </c>
      <c r="E816" s="18" t="s">
        <v>426</v>
      </c>
      <c r="F816" s="311">
        <v>181.72</v>
      </c>
      <c r="G816" s="40"/>
      <c r="H816" s="46"/>
    </row>
    <row r="817" s="2" customFormat="1" ht="16.8" customHeight="1">
      <c r="A817" s="40"/>
      <c r="B817" s="46"/>
      <c r="C817" s="310" t="s">
        <v>954</v>
      </c>
      <c r="D817" s="310" t="s">
        <v>955</v>
      </c>
      <c r="E817" s="18" t="s">
        <v>426</v>
      </c>
      <c r="F817" s="311">
        <v>429.17399999999998</v>
      </c>
      <c r="G817" s="40"/>
      <c r="H817" s="46"/>
    </row>
    <row r="818" s="2" customFormat="1" ht="16.8" customHeight="1">
      <c r="A818" s="40"/>
      <c r="B818" s="46"/>
      <c r="C818" s="306" t="s">
        <v>208</v>
      </c>
      <c r="D818" s="307" t="s">
        <v>1</v>
      </c>
      <c r="E818" s="308" t="s">
        <v>1</v>
      </c>
      <c r="F818" s="309">
        <v>65.733999999999995</v>
      </c>
      <c r="G818" s="40"/>
      <c r="H818" s="46"/>
    </row>
    <row r="819" s="2" customFormat="1" ht="16.8" customHeight="1">
      <c r="A819" s="40"/>
      <c r="B819" s="46"/>
      <c r="C819" s="310" t="s">
        <v>208</v>
      </c>
      <c r="D819" s="310" t="s">
        <v>1359</v>
      </c>
      <c r="E819" s="18" t="s">
        <v>1</v>
      </c>
      <c r="F819" s="311">
        <v>65.733999999999995</v>
      </c>
      <c r="G819" s="40"/>
      <c r="H819" s="46"/>
    </row>
    <row r="820" s="2" customFormat="1" ht="16.8" customHeight="1">
      <c r="A820" s="40"/>
      <c r="B820" s="46"/>
      <c r="C820" s="306" t="s">
        <v>204</v>
      </c>
      <c r="D820" s="307" t="s">
        <v>1</v>
      </c>
      <c r="E820" s="308" t="s">
        <v>1</v>
      </c>
      <c r="F820" s="309">
        <v>65.733999999999995</v>
      </c>
      <c r="G820" s="40"/>
      <c r="H820" s="46"/>
    </row>
    <row r="821" s="2" customFormat="1" ht="16.8" customHeight="1">
      <c r="A821" s="40"/>
      <c r="B821" s="46"/>
      <c r="C821" s="310" t="s">
        <v>204</v>
      </c>
      <c r="D821" s="310" t="s">
        <v>1366</v>
      </c>
      <c r="E821" s="18" t="s">
        <v>1</v>
      </c>
      <c r="F821" s="311">
        <v>65.733999999999995</v>
      </c>
      <c r="G821" s="40"/>
      <c r="H821" s="46"/>
    </row>
    <row r="822" s="2" customFormat="1" ht="16.8" customHeight="1">
      <c r="A822" s="40"/>
      <c r="B822" s="46"/>
      <c r="C822" s="312" t="s">
        <v>2478</v>
      </c>
      <c r="D822" s="40"/>
      <c r="E822" s="40"/>
      <c r="F822" s="40"/>
      <c r="G822" s="40"/>
      <c r="H822" s="46"/>
    </row>
    <row r="823" s="2" customFormat="1" ht="16.8" customHeight="1">
      <c r="A823" s="40"/>
      <c r="B823" s="46"/>
      <c r="C823" s="310" t="s">
        <v>969</v>
      </c>
      <c r="D823" s="310" t="s">
        <v>425</v>
      </c>
      <c r="E823" s="18" t="s">
        <v>426</v>
      </c>
      <c r="F823" s="311">
        <v>65.733999999999995</v>
      </c>
      <c r="G823" s="40"/>
      <c r="H823" s="46"/>
    </row>
    <row r="824" s="2" customFormat="1" ht="16.8" customHeight="1">
      <c r="A824" s="40"/>
      <c r="B824" s="46"/>
      <c r="C824" s="310" t="s">
        <v>954</v>
      </c>
      <c r="D824" s="310" t="s">
        <v>955</v>
      </c>
      <c r="E824" s="18" t="s">
        <v>426</v>
      </c>
      <c r="F824" s="311">
        <v>429.17399999999998</v>
      </c>
      <c r="G824" s="40"/>
      <c r="H824" s="46"/>
    </row>
    <row r="825" s="2" customFormat="1" ht="16.8" customHeight="1">
      <c r="A825" s="40"/>
      <c r="B825" s="46"/>
      <c r="C825" s="310" t="s">
        <v>959</v>
      </c>
      <c r="D825" s="310" t="s">
        <v>960</v>
      </c>
      <c r="E825" s="18" t="s">
        <v>426</v>
      </c>
      <c r="F825" s="311">
        <v>854.54200000000003</v>
      </c>
      <c r="G825" s="40"/>
      <c r="H825" s="46"/>
    </row>
    <row r="826" s="2" customFormat="1" ht="16.8" customHeight="1">
      <c r="A826" s="40"/>
      <c r="B826" s="46"/>
      <c r="C826" s="306" t="s">
        <v>206</v>
      </c>
      <c r="D826" s="307" t="s">
        <v>1</v>
      </c>
      <c r="E826" s="308" t="s">
        <v>1</v>
      </c>
      <c r="F826" s="309">
        <v>0</v>
      </c>
      <c r="G826" s="40"/>
      <c r="H826" s="46"/>
    </row>
    <row r="827" s="2" customFormat="1" ht="16.8" customHeight="1">
      <c r="A827" s="40"/>
      <c r="B827" s="46"/>
      <c r="C827" s="310" t="s">
        <v>206</v>
      </c>
      <c r="D827" s="310" t="s">
        <v>2481</v>
      </c>
      <c r="E827" s="18" t="s">
        <v>1</v>
      </c>
      <c r="F827" s="311">
        <v>0</v>
      </c>
      <c r="G827" s="40"/>
      <c r="H827" s="46"/>
    </row>
    <row r="828" s="2" customFormat="1" ht="16.8" customHeight="1">
      <c r="A828" s="40"/>
      <c r="B828" s="46"/>
      <c r="C828" s="306" t="s">
        <v>1281</v>
      </c>
      <c r="D828" s="307" t="s">
        <v>1</v>
      </c>
      <c r="E828" s="308" t="s">
        <v>1</v>
      </c>
      <c r="F828" s="309">
        <v>82.825000000000003</v>
      </c>
      <c r="G828" s="40"/>
      <c r="H828" s="46"/>
    </row>
    <row r="829" s="2" customFormat="1">
      <c r="A829" s="40"/>
      <c r="B829" s="46"/>
      <c r="C829" s="310" t="s">
        <v>1281</v>
      </c>
      <c r="D829" s="310" t="s">
        <v>1282</v>
      </c>
      <c r="E829" s="18" t="s">
        <v>1</v>
      </c>
      <c r="F829" s="311">
        <v>82.825000000000003</v>
      </c>
      <c r="G829" s="40"/>
      <c r="H829" s="46"/>
    </row>
    <row r="830" s="2" customFormat="1" ht="16.8" customHeight="1">
      <c r="A830" s="40"/>
      <c r="B830" s="46"/>
      <c r="C830" s="306" t="s">
        <v>180</v>
      </c>
      <c r="D830" s="307" t="s">
        <v>1</v>
      </c>
      <c r="E830" s="308" t="s">
        <v>1</v>
      </c>
      <c r="F830" s="309">
        <v>82.825000000000003</v>
      </c>
      <c r="G830" s="40"/>
      <c r="H830" s="46"/>
    </row>
    <row r="831" s="2" customFormat="1" ht="16.8" customHeight="1">
      <c r="A831" s="40"/>
      <c r="B831" s="46"/>
      <c r="C831" s="310" t="s">
        <v>180</v>
      </c>
      <c r="D831" s="310" t="s">
        <v>357</v>
      </c>
      <c r="E831" s="18" t="s">
        <v>1</v>
      </c>
      <c r="F831" s="311">
        <v>82.825000000000003</v>
      </c>
      <c r="G831" s="40"/>
      <c r="H831" s="46"/>
    </row>
    <row r="832" s="2" customFormat="1" ht="16.8" customHeight="1">
      <c r="A832" s="40"/>
      <c r="B832" s="46"/>
      <c r="C832" s="312" t="s">
        <v>2478</v>
      </c>
      <c r="D832" s="40"/>
      <c r="E832" s="40"/>
      <c r="F832" s="40"/>
      <c r="G832" s="40"/>
      <c r="H832" s="46"/>
    </row>
    <row r="833" s="2" customFormat="1">
      <c r="A833" s="40"/>
      <c r="B833" s="46"/>
      <c r="C833" s="310" t="s">
        <v>1278</v>
      </c>
      <c r="D833" s="310" t="s">
        <v>1279</v>
      </c>
      <c r="E833" s="18" t="s">
        <v>348</v>
      </c>
      <c r="F833" s="311">
        <v>41.412999999999997</v>
      </c>
      <c r="G833" s="40"/>
      <c r="H833" s="46"/>
    </row>
    <row r="834" s="2" customFormat="1">
      <c r="A834" s="40"/>
      <c r="B834" s="46"/>
      <c r="C834" s="310" t="s">
        <v>1283</v>
      </c>
      <c r="D834" s="310" t="s">
        <v>1284</v>
      </c>
      <c r="E834" s="18" t="s">
        <v>348</v>
      </c>
      <c r="F834" s="311">
        <v>41.412999999999997</v>
      </c>
      <c r="G834" s="40"/>
      <c r="H834" s="46"/>
    </row>
    <row r="835" s="2" customFormat="1">
      <c r="A835" s="40"/>
      <c r="B835" s="46"/>
      <c r="C835" s="310" t="s">
        <v>388</v>
      </c>
      <c r="D835" s="310" t="s">
        <v>389</v>
      </c>
      <c r="E835" s="18" t="s">
        <v>348</v>
      </c>
      <c r="F835" s="311">
        <v>41.412999999999997</v>
      </c>
      <c r="G835" s="40"/>
      <c r="H835" s="46"/>
    </row>
    <row r="836" s="2" customFormat="1">
      <c r="A836" s="40"/>
      <c r="B836" s="46"/>
      <c r="C836" s="310" t="s">
        <v>400</v>
      </c>
      <c r="D836" s="310" t="s">
        <v>401</v>
      </c>
      <c r="E836" s="18" t="s">
        <v>348</v>
      </c>
      <c r="F836" s="311">
        <v>41.412999999999997</v>
      </c>
      <c r="G836" s="40"/>
      <c r="H836" s="46"/>
    </row>
    <row r="837" s="2" customFormat="1" ht="16.8" customHeight="1">
      <c r="A837" s="40"/>
      <c r="B837" s="46"/>
      <c r="C837" s="306" t="s">
        <v>178</v>
      </c>
      <c r="D837" s="307" t="s">
        <v>1</v>
      </c>
      <c r="E837" s="308" t="s">
        <v>1</v>
      </c>
      <c r="F837" s="309">
        <v>0</v>
      </c>
      <c r="G837" s="40"/>
      <c r="H837" s="46"/>
    </row>
    <row r="838" s="2" customFormat="1" ht="16.8" customHeight="1">
      <c r="A838" s="40"/>
      <c r="B838" s="46"/>
      <c r="C838" s="310" t="s">
        <v>178</v>
      </c>
      <c r="D838" s="310" t="s">
        <v>1087</v>
      </c>
      <c r="E838" s="18" t="s">
        <v>1</v>
      </c>
      <c r="F838" s="311">
        <v>0</v>
      </c>
      <c r="G838" s="40"/>
      <c r="H838" s="46"/>
    </row>
    <row r="839" s="2" customFormat="1" ht="16.8" customHeight="1">
      <c r="A839" s="40"/>
      <c r="B839" s="46"/>
      <c r="C839" s="312" t="s">
        <v>2478</v>
      </c>
      <c r="D839" s="40"/>
      <c r="E839" s="40"/>
      <c r="F839" s="40"/>
      <c r="G839" s="40"/>
      <c r="H839" s="46"/>
    </row>
    <row r="840" s="2" customFormat="1">
      <c r="A840" s="40"/>
      <c r="B840" s="46"/>
      <c r="C840" s="310" t="s">
        <v>1278</v>
      </c>
      <c r="D840" s="310" t="s">
        <v>1279</v>
      </c>
      <c r="E840" s="18" t="s">
        <v>348</v>
      </c>
      <c r="F840" s="311">
        <v>41.412999999999997</v>
      </c>
      <c r="G840" s="40"/>
      <c r="H840" s="46"/>
    </row>
    <row r="841" s="2" customFormat="1" ht="16.8" customHeight="1">
      <c r="A841" s="40"/>
      <c r="B841" s="46"/>
      <c r="C841" s="310" t="s">
        <v>435</v>
      </c>
      <c r="D841" s="310" t="s">
        <v>436</v>
      </c>
      <c r="E841" s="18" t="s">
        <v>348</v>
      </c>
      <c r="F841" s="311">
        <v>47.463000000000001</v>
      </c>
      <c r="G841" s="40"/>
      <c r="H841" s="46"/>
    </row>
    <row r="842" s="2" customFormat="1" ht="16.8" customHeight="1">
      <c r="A842" s="40"/>
      <c r="B842" s="46"/>
      <c r="C842" s="306" t="s">
        <v>176</v>
      </c>
      <c r="D842" s="307" t="s">
        <v>1</v>
      </c>
      <c r="E842" s="308" t="s">
        <v>1</v>
      </c>
      <c r="F842" s="309">
        <v>82.825000000000003</v>
      </c>
      <c r="G842" s="40"/>
      <c r="H842" s="46"/>
    </row>
    <row r="843" s="2" customFormat="1">
      <c r="A843" s="40"/>
      <c r="B843" s="46"/>
      <c r="C843" s="310" t="s">
        <v>1281</v>
      </c>
      <c r="D843" s="310" t="s">
        <v>1282</v>
      </c>
      <c r="E843" s="18" t="s">
        <v>1</v>
      </c>
      <c r="F843" s="311">
        <v>82.825000000000003</v>
      </c>
      <c r="G843" s="40"/>
      <c r="H843" s="46"/>
    </row>
    <row r="844" s="2" customFormat="1" ht="16.8" customHeight="1">
      <c r="A844" s="40"/>
      <c r="B844" s="46"/>
      <c r="C844" s="310" t="s">
        <v>176</v>
      </c>
      <c r="D844" s="310" t="s">
        <v>281</v>
      </c>
      <c r="E844" s="18" t="s">
        <v>1</v>
      </c>
      <c r="F844" s="311">
        <v>82.825000000000003</v>
      </c>
      <c r="G844" s="40"/>
      <c r="H844" s="46"/>
    </row>
    <row r="845" s="2" customFormat="1" ht="16.8" customHeight="1">
      <c r="A845" s="40"/>
      <c r="B845" s="46"/>
      <c r="C845" s="312" t="s">
        <v>2478</v>
      </c>
      <c r="D845" s="40"/>
      <c r="E845" s="40"/>
      <c r="F845" s="40"/>
      <c r="G845" s="40"/>
      <c r="H845" s="46"/>
    </row>
    <row r="846" s="2" customFormat="1">
      <c r="A846" s="40"/>
      <c r="B846" s="46"/>
      <c r="C846" s="310" t="s">
        <v>1278</v>
      </c>
      <c r="D846" s="310" t="s">
        <v>1279</v>
      </c>
      <c r="E846" s="18" t="s">
        <v>348</v>
      </c>
      <c r="F846" s="311">
        <v>41.412999999999997</v>
      </c>
      <c r="G846" s="40"/>
      <c r="H846" s="46"/>
    </row>
    <row r="847" s="2" customFormat="1">
      <c r="A847" s="40"/>
      <c r="B847" s="46"/>
      <c r="C847" s="310" t="s">
        <v>388</v>
      </c>
      <c r="D847" s="310" t="s">
        <v>389</v>
      </c>
      <c r="E847" s="18" t="s">
        <v>348</v>
      </c>
      <c r="F847" s="311">
        <v>41.412999999999997</v>
      </c>
      <c r="G847" s="40"/>
      <c r="H847" s="46"/>
    </row>
    <row r="848" s="2" customFormat="1">
      <c r="A848" s="40"/>
      <c r="B848" s="46"/>
      <c r="C848" s="310" t="s">
        <v>400</v>
      </c>
      <c r="D848" s="310" t="s">
        <v>401</v>
      </c>
      <c r="E848" s="18" t="s">
        <v>348</v>
      </c>
      <c r="F848" s="311">
        <v>41.412999999999997</v>
      </c>
      <c r="G848" s="40"/>
      <c r="H848" s="46"/>
    </row>
    <row r="849" s="2" customFormat="1" ht="16.8" customHeight="1">
      <c r="A849" s="40"/>
      <c r="B849" s="46"/>
      <c r="C849" s="310" t="s">
        <v>435</v>
      </c>
      <c r="D849" s="310" t="s">
        <v>436</v>
      </c>
      <c r="E849" s="18" t="s">
        <v>348</v>
      </c>
      <c r="F849" s="311">
        <v>47.463000000000001</v>
      </c>
      <c r="G849" s="40"/>
      <c r="H849" s="46"/>
    </row>
    <row r="850" s="2" customFormat="1" ht="16.8" customHeight="1">
      <c r="A850" s="40"/>
      <c r="B850" s="46"/>
      <c r="C850" s="306" t="s">
        <v>182</v>
      </c>
      <c r="D850" s="307" t="s">
        <v>1</v>
      </c>
      <c r="E850" s="308" t="s">
        <v>1</v>
      </c>
      <c r="F850" s="309">
        <v>41.412999999999997</v>
      </c>
      <c r="G850" s="40"/>
      <c r="H850" s="46"/>
    </row>
    <row r="851" s="2" customFormat="1" ht="16.8" customHeight="1">
      <c r="A851" s="40"/>
      <c r="B851" s="46"/>
      <c r="C851" s="310" t="s">
        <v>182</v>
      </c>
      <c r="D851" s="310" t="s">
        <v>358</v>
      </c>
      <c r="E851" s="18" t="s">
        <v>1</v>
      </c>
      <c r="F851" s="311">
        <v>41.412999999999997</v>
      </c>
      <c r="G851" s="40"/>
      <c r="H851" s="46"/>
    </row>
    <row r="852" s="2" customFormat="1" ht="16.8" customHeight="1">
      <c r="A852" s="40"/>
      <c r="B852" s="46"/>
      <c r="C852" s="312" t="s">
        <v>2478</v>
      </c>
      <c r="D852" s="40"/>
      <c r="E852" s="40"/>
      <c r="F852" s="40"/>
      <c r="G852" s="40"/>
      <c r="H852" s="46"/>
    </row>
    <row r="853" s="2" customFormat="1">
      <c r="A853" s="40"/>
      <c r="B853" s="46"/>
      <c r="C853" s="310" t="s">
        <v>1278</v>
      </c>
      <c r="D853" s="310" t="s">
        <v>1279</v>
      </c>
      <c r="E853" s="18" t="s">
        <v>348</v>
      </c>
      <c r="F853" s="311">
        <v>41.412999999999997</v>
      </c>
      <c r="G853" s="40"/>
      <c r="H853" s="46"/>
    </row>
    <row r="854" s="2" customFormat="1">
      <c r="A854" s="40"/>
      <c r="B854" s="46"/>
      <c r="C854" s="310" t="s">
        <v>388</v>
      </c>
      <c r="D854" s="310" t="s">
        <v>389</v>
      </c>
      <c r="E854" s="18" t="s">
        <v>348</v>
      </c>
      <c r="F854" s="311">
        <v>41.412999999999997</v>
      </c>
      <c r="G854" s="40"/>
      <c r="H854" s="46"/>
    </row>
    <row r="855" s="2" customFormat="1" ht="16.8" customHeight="1">
      <c r="A855" s="40"/>
      <c r="B855" s="46"/>
      <c r="C855" s="306" t="s">
        <v>184</v>
      </c>
      <c r="D855" s="307" t="s">
        <v>1</v>
      </c>
      <c r="E855" s="308" t="s">
        <v>1</v>
      </c>
      <c r="F855" s="309">
        <v>41.412999999999997</v>
      </c>
      <c r="G855" s="40"/>
      <c r="H855" s="46"/>
    </row>
    <row r="856" s="2" customFormat="1" ht="16.8" customHeight="1">
      <c r="A856" s="40"/>
      <c r="B856" s="46"/>
      <c r="C856" s="310" t="s">
        <v>184</v>
      </c>
      <c r="D856" s="310" t="s">
        <v>358</v>
      </c>
      <c r="E856" s="18" t="s">
        <v>1</v>
      </c>
      <c r="F856" s="311">
        <v>41.412999999999997</v>
      </c>
      <c r="G856" s="40"/>
      <c r="H856" s="46"/>
    </row>
    <row r="857" s="2" customFormat="1" ht="16.8" customHeight="1">
      <c r="A857" s="40"/>
      <c r="B857" s="46"/>
      <c r="C857" s="312" t="s">
        <v>2478</v>
      </c>
      <c r="D857" s="40"/>
      <c r="E857" s="40"/>
      <c r="F857" s="40"/>
      <c r="G857" s="40"/>
      <c r="H857" s="46"/>
    </row>
    <row r="858" s="2" customFormat="1">
      <c r="A858" s="40"/>
      <c r="B858" s="46"/>
      <c r="C858" s="310" t="s">
        <v>1283</v>
      </c>
      <c r="D858" s="310" t="s">
        <v>1284</v>
      </c>
      <c r="E858" s="18" t="s">
        <v>348</v>
      </c>
      <c r="F858" s="311">
        <v>41.412999999999997</v>
      </c>
      <c r="G858" s="40"/>
      <c r="H858" s="46"/>
    </row>
    <row r="859" s="2" customFormat="1">
      <c r="A859" s="40"/>
      <c r="B859" s="46"/>
      <c r="C859" s="310" t="s">
        <v>400</v>
      </c>
      <c r="D859" s="310" t="s">
        <v>401</v>
      </c>
      <c r="E859" s="18" t="s">
        <v>348</v>
      </c>
      <c r="F859" s="311">
        <v>41.412999999999997</v>
      </c>
      <c r="G859" s="40"/>
      <c r="H859" s="46"/>
    </row>
    <row r="860" s="2" customFormat="1" ht="16.8" customHeight="1">
      <c r="A860" s="40"/>
      <c r="B860" s="46"/>
      <c r="C860" s="306" t="s">
        <v>189</v>
      </c>
      <c r="D860" s="307" t="s">
        <v>1</v>
      </c>
      <c r="E860" s="308" t="s">
        <v>1</v>
      </c>
      <c r="F860" s="309">
        <v>0</v>
      </c>
      <c r="G860" s="40"/>
      <c r="H860" s="46"/>
    </row>
    <row r="861" s="2" customFormat="1" ht="16.8" customHeight="1">
      <c r="A861" s="40"/>
      <c r="B861" s="46"/>
      <c r="C861" s="310" t="s">
        <v>189</v>
      </c>
      <c r="D861" s="310" t="s">
        <v>1100</v>
      </c>
      <c r="E861" s="18" t="s">
        <v>1</v>
      </c>
      <c r="F861" s="311">
        <v>0</v>
      </c>
      <c r="G861" s="40"/>
      <c r="H861" s="46"/>
    </row>
    <row r="862" s="2" customFormat="1" ht="16.8" customHeight="1">
      <c r="A862" s="40"/>
      <c r="B862" s="46"/>
      <c r="C862" s="312" t="s">
        <v>2478</v>
      </c>
      <c r="D862" s="40"/>
      <c r="E862" s="40"/>
      <c r="F862" s="40"/>
      <c r="G862" s="40"/>
      <c r="H862" s="46"/>
    </row>
    <row r="863" s="2" customFormat="1">
      <c r="A863" s="40"/>
      <c r="B863" s="46"/>
      <c r="C863" s="310" t="s">
        <v>388</v>
      </c>
      <c r="D863" s="310" t="s">
        <v>389</v>
      </c>
      <c r="E863" s="18" t="s">
        <v>348</v>
      </c>
      <c r="F863" s="311">
        <v>41.412999999999997</v>
      </c>
      <c r="G863" s="40"/>
      <c r="H863" s="46"/>
    </row>
    <row r="864" s="2" customFormat="1">
      <c r="A864" s="40"/>
      <c r="B864" s="46"/>
      <c r="C864" s="310" t="s">
        <v>400</v>
      </c>
      <c r="D864" s="310" t="s">
        <v>401</v>
      </c>
      <c r="E864" s="18" t="s">
        <v>348</v>
      </c>
      <c r="F864" s="311">
        <v>41.412999999999997</v>
      </c>
      <c r="G864" s="40"/>
      <c r="H864" s="46"/>
    </row>
    <row r="865" s="2" customFormat="1" ht="16.8" customHeight="1">
      <c r="A865" s="40"/>
      <c r="B865" s="46"/>
      <c r="C865" s="310" t="s">
        <v>435</v>
      </c>
      <c r="D865" s="310" t="s">
        <v>436</v>
      </c>
      <c r="E865" s="18" t="s">
        <v>348</v>
      </c>
      <c r="F865" s="311">
        <v>47.463000000000001</v>
      </c>
      <c r="G865" s="40"/>
      <c r="H865" s="46"/>
    </row>
    <row r="866" s="2" customFormat="1" ht="16.8" customHeight="1">
      <c r="A866" s="40"/>
      <c r="B866" s="46"/>
      <c r="C866" s="306" t="s">
        <v>187</v>
      </c>
      <c r="D866" s="307" t="s">
        <v>1</v>
      </c>
      <c r="E866" s="308" t="s">
        <v>1</v>
      </c>
      <c r="F866" s="309">
        <v>35.362000000000002</v>
      </c>
      <c r="G866" s="40"/>
      <c r="H866" s="46"/>
    </row>
    <row r="867" s="2" customFormat="1" ht="16.8" customHeight="1">
      <c r="A867" s="40"/>
      <c r="B867" s="46"/>
      <c r="C867" s="310" t="s">
        <v>1</v>
      </c>
      <c r="D867" s="310" t="s">
        <v>391</v>
      </c>
      <c r="E867" s="18" t="s">
        <v>1</v>
      </c>
      <c r="F867" s="311">
        <v>0</v>
      </c>
      <c r="G867" s="40"/>
      <c r="H867" s="46"/>
    </row>
    <row r="868" s="2" customFormat="1" ht="16.8" customHeight="1">
      <c r="A868" s="40"/>
      <c r="B868" s="46"/>
      <c r="C868" s="310" t="s">
        <v>187</v>
      </c>
      <c r="D868" s="310" t="s">
        <v>1099</v>
      </c>
      <c r="E868" s="18" t="s">
        <v>1</v>
      </c>
      <c r="F868" s="311">
        <v>35.362000000000002</v>
      </c>
      <c r="G868" s="40"/>
      <c r="H868" s="46"/>
    </row>
    <row r="869" s="2" customFormat="1" ht="16.8" customHeight="1">
      <c r="A869" s="40"/>
      <c r="B869" s="46"/>
      <c r="C869" s="312" t="s">
        <v>2478</v>
      </c>
      <c r="D869" s="40"/>
      <c r="E869" s="40"/>
      <c r="F869" s="40"/>
      <c r="G869" s="40"/>
      <c r="H869" s="46"/>
    </row>
    <row r="870" s="2" customFormat="1">
      <c r="A870" s="40"/>
      <c r="B870" s="46"/>
      <c r="C870" s="310" t="s">
        <v>388</v>
      </c>
      <c r="D870" s="310" t="s">
        <v>389</v>
      </c>
      <c r="E870" s="18" t="s">
        <v>348</v>
      </c>
      <c r="F870" s="311">
        <v>41.412999999999997</v>
      </c>
      <c r="G870" s="40"/>
      <c r="H870" s="46"/>
    </row>
    <row r="871" s="2" customFormat="1" ht="16.8" customHeight="1">
      <c r="A871" s="40"/>
      <c r="B871" s="46"/>
      <c r="C871" s="310" t="s">
        <v>435</v>
      </c>
      <c r="D871" s="310" t="s">
        <v>436</v>
      </c>
      <c r="E871" s="18" t="s">
        <v>348</v>
      </c>
      <c r="F871" s="311">
        <v>47.463000000000001</v>
      </c>
      <c r="G871" s="40"/>
      <c r="H871" s="46"/>
    </row>
    <row r="872" s="2" customFormat="1" ht="16.8" customHeight="1">
      <c r="A872" s="40"/>
      <c r="B872" s="46"/>
      <c r="C872" s="306" t="s">
        <v>170</v>
      </c>
      <c r="D872" s="307" t="s">
        <v>1</v>
      </c>
      <c r="E872" s="308" t="s">
        <v>1</v>
      </c>
      <c r="F872" s="309">
        <v>0.80000000000000004</v>
      </c>
      <c r="G872" s="40"/>
      <c r="H872" s="46"/>
    </row>
    <row r="873" s="2" customFormat="1" ht="16.8" customHeight="1">
      <c r="A873" s="40"/>
      <c r="B873" s="46"/>
      <c r="C873" s="310" t="s">
        <v>170</v>
      </c>
      <c r="D873" s="310" t="s">
        <v>1277</v>
      </c>
      <c r="E873" s="18" t="s">
        <v>1</v>
      </c>
      <c r="F873" s="311">
        <v>0.80000000000000004</v>
      </c>
      <c r="G873" s="40"/>
      <c r="H873" s="46"/>
    </row>
    <row r="874" s="2" customFormat="1" ht="16.8" customHeight="1">
      <c r="A874" s="40"/>
      <c r="B874" s="46"/>
      <c r="C874" s="312" t="s">
        <v>2478</v>
      </c>
      <c r="D874" s="40"/>
      <c r="E874" s="40"/>
      <c r="F874" s="40"/>
      <c r="G874" s="40"/>
      <c r="H874" s="46"/>
    </row>
    <row r="875" s="2" customFormat="1" ht="16.8" customHeight="1">
      <c r="A875" s="40"/>
      <c r="B875" s="46"/>
      <c r="C875" s="310" t="s">
        <v>333</v>
      </c>
      <c r="D875" s="310" t="s">
        <v>334</v>
      </c>
      <c r="E875" s="18" t="s">
        <v>308</v>
      </c>
      <c r="F875" s="311">
        <v>0.80000000000000004</v>
      </c>
      <c r="G875" s="40"/>
      <c r="H875" s="46"/>
    </row>
    <row r="876" s="2" customFormat="1" ht="16.8" customHeight="1">
      <c r="A876" s="40"/>
      <c r="B876" s="46"/>
      <c r="C876" s="310" t="s">
        <v>364</v>
      </c>
      <c r="D876" s="310" t="s">
        <v>365</v>
      </c>
      <c r="E876" s="18" t="s">
        <v>348</v>
      </c>
      <c r="F876" s="311">
        <v>11.445</v>
      </c>
      <c r="G876" s="40"/>
      <c r="H876" s="46"/>
    </row>
    <row r="877" s="2" customFormat="1" ht="16.8" customHeight="1">
      <c r="A877" s="40"/>
      <c r="B877" s="46"/>
      <c r="C877" s="306" t="s">
        <v>168</v>
      </c>
      <c r="D877" s="307" t="s">
        <v>1</v>
      </c>
      <c r="E877" s="308" t="s">
        <v>1</v>
      </c>
      <c r="F877" s="309">
        <v>7.2000000000000002</v>
      </c>
      <c r="G877" s="40"/>
      <c r="H877" s="46"/>
    </row>
    <row r="878" s="2" customFormat="1" ht="16.8" customHeight="1">
      <c r="A878" s="40"/>
      <c r="B878" s="46"/>
      <c r="C878" s="310" t="s">
        <v>168</v>
      </c>
      <c r="D878" s="310" t="s">
        <v>1275</v>
      </c>
      <c r="E878" s="18" t="s">
        <v>1</v>
      </c>
      <c r="F878" s="311">
        <v>7.2000000000000002</v>
      </c>
      <c r="G878" s="40"/>
      <c r="H878" s="46"/>
    </row>
    <row r="879" s="2" customFormat="1" ht="16.8" customHeight="1">
      <c r="A879" s="40"/>
      <c r="B879" s="46"/>
      <c r="C879" s="312" t="s">
        <v>2478</v>
      </c>
      <c r="D879" s="40"/>
      <c r="E879" s="40"/>
      <c r="F879" s="40"/>
      <c r="G879" s="40"/>
      <c r="H879" s="46"/>
    </row>
    <row r="880" s="2" customFormat="1" ht="16.8" customHeight="1">
      <c r="A880" s="40"/>
      <c r="B880" s="46"/>
      <c r="C880" s="310" t="s">
        <v>328</v>
      </c>
      <c r="D880" s="310" t="s">
        <v>329</v>
      </c>
      <c r="E880" s="18" t="s">
        <v>308</v>
      </c>
      <c r="F880" s="311">
        <v>7.2000000000000002</v>
      </c>
      <c r="G880" s="40"/>
      <c r="H880" s="46"/>
    </row>
    <row r="881" s="2" customFormat="1" ht="16.8" customHeight="1">
      <c r="A881" s="40"/>
      <c r="B881" s="46"/>
      <c r="C881" s="310" t="s">
        <v>364</v>
      </c>
      <c r="D881" s="310" t="s">
        <v>365</v>
      </c>
      <c r="E881" s="18" t="s">
        <v>348</v>
      </c>
      <c r="F881" s="311">
        <v>11.445</v>
      </c>
      <c r="G881" s="40"/>
      <c r="H881" s="46"/>
    </row>
    <row r="882" s="2" customFormat="1" ht="16.8" customHeight="1">
      <c r="A882" s="40"/>
      <c r="B882" s="46"/>
      <c r="C882" s="306" t="s">
        <v>443</v>
      </c>
      <c r="D882" s="307" t="s">
        <v>1</v>
      </c>
      <c r="E882" s="308" t="s">
        <v>1</v>
      </c>
      <c r="F882" s="309">
        <v>47.463000000000001</v>
      </c>
      <c r="G882" s="40"/>
      <c r="H882" s="46"/>
    </row>
    <row r="883" s="2" customFormat="1" ht="16.8" customHeight="1">
      <c r="A883" s="40"/>
      <c r="B883" s="46"/>
      <c r="C883" s="310" t="s">
        <v>196</v>
      </c>
      <c r="D883" s="310" t="s">
        <v>438</v>
      </c>
      <c r="E883" s="18" t="s">
        <v>1</v>
      </c>
      <c r="F883" s="311">
        <v>47.463000000000001</v>
      </c>
      <c r="G883" s="40"/>
      <c r="H883" s="46"/>
    </row>
    <row r="884" s="2" customFormat="1" ht="16.8" customHeight="1">
      <c r="A884" s="40"/>
      <c r="B884" s="46"/>
      <c r="C884" s="310" t="s">
        <v>440</v>
      </c>
      <c r="D884" s="310" t="s">
        <v>441</v>
      </c>
      <c r="E884" s="18" t="s">
        <v>1</v>
      </c>
      <c r="F884" s="311">
        <v>0</v>
      </c>
      <c r="G884" s="40"/>
      <c r="H884" s="46"/>
    </row>
    <row r="885" s="2" customFormat="1" ht="16.8" customHeight="1">
      <c r="A885" s="40"/>
      <c r="B885" s="46"/>
      <c r="C885" s="310" t="s">
        <v>443</v>
      </c>
      <c r="D885" s="310" t="s">
        <v>344</v>
      </c>
      <c r="E885" s="18" t="s">
        <v>1</v>
      </c>
      <c r="F885" s="311">
        <v>47.463000000000001</v>
      </c>
      <c r="G885" s="40"/>
      <c r="H885" s="46"/>
    </row>
    <row r="886" s="2" customFormat="1" ht="16.8" customHeight="1">
      <c r="A886" s="40"/>
      <c r="B886" s="46"/>
      <c r="C886" s="306" t="s">
        <v>440</v>
      </c>
      <c r="D886" s="307" t="s">
        <v>1</v>
      </c>
      <c r="E886" s="308" t="s">
        <v>1</v>
      </c>
      <c r="F886" s="309">
        <v>0</v>
      </c>
      <c r="G886" s="40"/>
      <c r="H886" s="46"/>
    </row>
    <row r="887" s="2" customFormat="1" ht="16.8" customHeight="1">
      <c r="A887" s="40"/>
      <c r="B887" s="46"/>
      <c r="C887" s="310" t="s">
        <v>440</v>
      </c>
      <c r="D887" s="310" t="s">
        <v>441</v>
      </c>
      <c r="E887" s="18" t="s">
        <v>1</v>
      </c>
      <c r="F887" s="311">
        <v>0</v>
      </c>
      <c r="G887" s="40"/>
      <c r="H887" s="46"/>
    </row>
    <row r="888" s="2" customFormat="1" ht="16.8" customHeight="1">
      <c r="A888" s="40"/>
      <c r="B888" s="46"/>
      <c r="C888" s="306" t="s">
        <v>1113</v>
      </c>
      <c r="D888" s="307" t="s">
        <v>1</v>
      </c>
      <c r="E888" s="308" t="s">
        <v>1</v>
      </c>
      <c r="F888" s="309">
        <v>47.463000000000001</v>
      </c>
      <c r="G888" s="40"/>
      <c r="H888" s="46"/>
    </row>
    <row r="889" s="2" customFormat="1" ht="16.8" customHeight="1">
      <c r="A889" s="40"/>
      <c r="B889" s="46"/>
      <c r="C889" s="310" t="s">
        <v>196</v>
      </c>
      <c r="D889" s="310" t="s">
        <v>438</v>
      </c>
      <c r="E889" s="18" t="s">
        <v>1</v>
      </c>
      <c r="F889" s="311">
        <v>47.463000000000001</v>
      </c>
      <c r="G889" s="40"/>
      <c r="H889" s="46"/>
    </row>
    <row r="890" s="2" customFormat="1" ht="16.8" customHeight="1">
      <c r="A890" s="40"/>
      <c r="B890" s="46"/>
      <c r="C890" s="310" t="s">
        <v>440</v>
      </c>
      <c r="D890" s="310" t="s">
        <v>441</v>
      </c>
      <c r="E890" s="18" t="s">
        <v>1</v>
      </c>
      <c r="F890" s="311">
        <v>0</v>
      </c>
      <c r="G890" s="40"/>
      <c r="H890" s="46"/>
    </row>
    <row r="891" s="2" customFormat="1" ht="16.8" customHeight="1">
      <c r="A891" s="40"/>
      <c r="B891" s="46"/>
      <c r="C891" s="310" t="s">
        <v>1113</v>
      </c>
      <c r="D891" s="310" t="s">
        <v>281</v>
      </c>
      <c r="E891" s="18" t="s">
        <v>1</v>
      </c>
      <c r="F891" s="311">
        <v>47.463000000000001</v>
      </c>
      <c r="G891" s="40"/>
      <c r="H891" s="46"/>
    </row>
    <row r="892" s="2" customFormat="1" ht="16.8" customHeight="1">
      <c r="A892" s="40"/>
      <c r="B892" s="46"/>
      <c r="C892" s="306" t="s">
        <v>196</v>
      </c>
      <c r="D892" s="307" t="s">
        <v>1</v>
      </c>
      <c r="E892" s="308" t="s">
        <v>1</v>
      </c>
      <c r="F892" s="309">
        <v>47.463000000000001</v>
      </c>
      <c r="G892" s="40"/>
      <c r="H892" s="46"/>
    </row>
    <row r="893" s="2" customFormat="1" ht="16.8" customHeight="1">
      <c r="A893" s="40"/>
      <c r="B893" s="46"/>
      <c r="C893" s="310" t="s">
        <v>196</v>
      </c>
      <c r="D893" s="310" t="s">
        <v>438</v>
      </c>
      <c r="E893" s="18" t="s">
        <v>1</v>
      </c>
      <c r="F893" s="311">
        <v>47.463000000000001</v>
      </c>
      <c r="G893" s="40"/>
      <c r="H893" s="46"/>
    </row>
    <row r="894" s="2" customFormat="1" ht="16.8" customHeight="1">
      <c r="A894" s="40"/>
      <c r="B894" s="46"/>
      <c r="C894" s="312" t="s">
        <v>2478</v>
      </c>
      <c r="D894" s="40"/>
      <c r="E894" s="40"/>
      <c r="F894" s="40"/>
      <c r="G894" s="40"/>
      <c r="H894" s="46"/>
    </row>
    <row r="895" s="2" customFormat="1" ht="16.8" customHeight="1">
      <c r="A895" s="40"/>
      <c r="B895" s="46"/>
      <c r="C895" s="310" t="s">
        <v>435</v>
      </c>
      <c r="D895" s="310" t="s">
        <v>436</v>
      </c>
      <c r="E895" s="18" t="s">
        <v>348</v>
      </c>
      <c r="F895" s="311">
        <v>47.463000000000001</v>
      </c>
      <c r="G895" s="40"/>
      <c r="H895" s="46"/>
    </row>
    <row r="896" s="2" customFormat="1" ht="16.8" customHeight="1">
      <c r="A896" s="40"/>
      <c r="B896" s="46"/>
      <c r="C896" s="310" t="s">
        <v>446</v>
      </c>
      <c r="D896" s="310" t="s">
        <v>447</v>
      </c>
      <c r="E896" s="18" t="s">
        <v>426</v>
      </c>
      <c r="F896" s="311">
        <v>94.926000000000002</v>
      </c>
      <c r="G896" s="40"/>
      <c r="H896" s="46"/>
    </row>
    <row r="897" s="2" customFormat="1" ht="26.4" customHeight="1">
      <c r="A897" s="40"/>
      <c r="B897" s="46"/>
      <c r="C897" s="305" t="s">
        <v>2483</v>
      </c>
      <c r="D897" s="305" t="s">
        <v>104</v>
      </c>
      <c r="E897" s="40"/>
      <c r="F897" s="40"/>
      <c r="G897" s="40"/>
      <c r="H897" s="46"/>
    </row>
    <row r="898" s="2" customFormat="1" ht="16.8" customHeight="1">
      <c r="A898" s="40"/>
      <c r="B898" s="46"/>
      <c r="C898" s="306" t="s">
        <v>1021</v>
      </c>
      <c r="D898" s="307" t="s">
        <v>1</v>
      </c>
      <c r="E898" s="308" t="s">
        <v>1</v>
      </c>
      <c r="F898" s="309">
        <v>7</v>
      </c>
      <c r="G898" s="40"/>
      <c r="H898" s="46"/>
    </row>
    <row r="899" s="2" customFormat="1" ht="16.8" customHeight="1">
      <c r="A899" s="40"/>
      <c r="B899" s="46"/>
      <c r="C899" s="310" t="s">
        <v>1380</v>
      </c>
      <c r="D899" s="310" t="s">
        <v>1413</v>
      </c>
      <c r="E899" s="18" t="s">
        <v>1</v>
      </c>
      <c r="F899" s="311">
        <v>7</v>
      </c>
      <c r="G899" s="40"/>
      <c r="H899" s="46"/>
    </row>
    <row r="900" s="2" customFormat="1" ht="16.8" customHeight="1">
      <c r="A900" s="40"/>
      <c r="B900" s="46"/>
      <c r="C900" s="310" t="s">
        <v>1021</v>
      </c>
      <c r="D900" s="310" t="s">
        <v>281</v>
      </c>
      <c r="E900" s="18" t="s">
        <v>1</v>
      </c>
      <c r="F900" s="311">
        <v>7</v>
      </c>
      <c r="G900" s="40"/>
      <c r="H900" s="46"/>
    </row>
    <row r="901" s="2" customFormat="1" ht="16.8" customHeight="1">
      <c r="A901" s="40"/>
      <c r="B901" s="46"/>
      <c r="C901" s="312" t="s">
        <v>2478</v>
      </c>
      <c r="D901" s="40"/>
      <c r="E901" s="40"/>
      <c r="F901" s="40"/>
      <c r="G901" s="40"/>
      <c r="H901" s="46"/>
    </row>
    <row r="902" s="2" customFormat="1" ht="16.8" customHeight="1">
      <c r="A902" s="40"/>
      <c r="B902" s="46"/>
      <c r="C902" s="310" t="s">
        <v>1408</v>
      </c>
      <c r="D902" s="310" t="s">
        <v>1409</v>
      </c>
      <c r="E902" s="18" t="s">
        <v>269</v>
      </c>
      <c r="F902" s="311">
        <v>3.0419999999999998</v>
      </c>
      <c r="G902" s="40"/>
      <c r="H902" s="46"/>
    </row>
    <row r="903" s="2" customFormat="1" ht="16.8" customHeight="1">
      <c r="A903" s="40"/>
      <c r="B903" s="46"/>
      <c r="C903" s="310" t="s">
        <v>369</v>
      </c>
      <c r="D903" s="310" t="s">
        <v>370</v>
      </c>
      <c r="E903" s="18" t="s">
        <v>269</v>
      </c>
      <c r="F903" s="311">
        <v>292.08300000000003</v>
      </c>
      <c r="G903" s="40"/>
      <c r="H903" s="46"/>
    </row>
    <row r="904" s="2" customFormat="1">
      <c r="A904" s="40"/>
      <c r="B904" s="46"/>
      <c r="C904" s="310" t="s">
        <v>388</v>
      </c>
      <c r="D904" s="310" t="s">
        <v>389</v>
      </c>
      <c r="E904" s="18" t="s">
        <v>348</v>
      </c>
      <c r="F904" s="311">
        <v>34.523000000000003</v>
      </c>
      <c r="G904" s="40"/>
      <c r="H904" s="46"/>
    </row>
    <row r="905" s="2" customFormat="1" ht="16.8" customHeight="1">
      <c r="A905" s="40"/>
      <c r="B905" s="46"/>
      <c r="C905" s="310" t="s">
        <v>452</v>
      </c>
      <c r="D905" s="310" t="s">
        <v>453</v>
      </c>
      <c r="E905" s="18" t="s">
        <v>348</v>
      </c>
      <c r="F905" s="311">
        <v>22.398</v>
      </c>
      <c r="G905" s="40"/>
      <c r="H905" s="46"/>
    </row>
    <row r="906" s="2" customFormat="1" ht="16.8" customHeight="1">
      <c r="A906" s="40"/>
      <c r="B906" s="46"/>
      <c r="C906" s="310" t="s">
        <v>477</v>
      </c>
      <c r="D906" s="310" t="s">
        <v>478</v>
      </c>
      <c r="E906" s="18" t="s">
        <v>348</v>
      </c>
      <c r="F906" s="311">
        <v>10.02</v>
      </c>
      <c r="G906" s="40"/>
      <c r="H906" s="46"/>
    </row>
    <row r="907" s="2" customFormat="1">
      <c r="A907" s="40"/>
      <c r="B907" s="46"/>
      <c r="C907" s="310" t="s">
        <v>652</v>
      </c>
      <c r="D907" s="310" t="s">
        <v>653</v>
      </c>
      <c r="E907" s="18" t="s">
        <v>308</v>
      </c>
      <c r="F907" s="311">
        <v>7</v>
      </c>
      <c r="G907" s="40"/>
      <c r="H907" s="46"/>
    </row>
    <row r="908" s="2" customFormat="1" ht="16.8" customHeight="1">
      <c r="A908" s="40"/>
      <c r="B908" s="46"/>
      <c r="C908" s="310" t="s">
        <v>857</v>
      </c>
      <c r="D908" s="310" t="s">
        <v>858</v>
      </c>
      <c r="E908" s="18" t="s">
        <v>308</v>
      </c>
      <c r="F908" s="311">
        <v>83.5</v>
      </c>
      <c r="G908" s="40"/>
      <c r="H908" s="46"/>
    </row>
    <row r="909" s="2" customFormat="1" ht="16.8" customHeight="1">
      <c r="A909" s="40"/>
      <c r="B909" s="46"/>
      <c r="C909" s="310" t="s">
        <v>938</v>
      </c>
      <c r="D909" s="310" t="s">
        <v>939</v>
      </c>
      <c r="E909" s="18" t="s">
        <v>584</v>
      </c>
      <c r="F909" s="311">
        <v>1.6699999999999999</v>
      </c>
      <c r="G909" s="40"/>
      <c r="H909" s="46"/>
    </row>
    <row r="910" s="2" customFormat="1" ht="16.8" customHeight="1">
      <c r="A910" s="40"/>
      <c r="B910" s="46"/>
      <c r="C910" s="310" t="s">
        <v>657</v>
      </c>
      <c r="D910" s="310" t="s">
        <v>658</v>
      </c>
      <c r="E910" s="18" t="s">
        <v>308</v>
      </c>
      <c r="F910" s="311">
        <v>7</v>
      </c>
      <c r="G910" s="40"/>
      <c r="H910" s="46"/>
    </row>
    <row r="911" s="2" customFormat="1" ht="16.8" customHeight="1">
      <c r="A911" s="40"/>
      <c r="B911" s="46"/>
      <c r="C911" s="306" t="s">
        <v>1380</v>
      </c>
      <c r="D911" s="307" t="s">
        <v>1</v>
      </c>
      <c r="E911" s="308" t="s">
        <v>1</v>
      </c>
      <c r="F911" s="309">
        <v>7</v>
      </c>
      <c r="G911" s="40"/>
      <c r="H911" s="46"/>
    </row>
    <row r="912" s="2" customFormat="1" ht="16.8" customHeight="1">
      <c r="A912" s="40"/>
      <c r="B912" s="46"/>
      <c r="C912" s="310" t="s">
        <v>1380</v>
      </c>
      <c r="D912" s="310" t="s">
        <v>1413</v>
      </c>
      <c r="E912" s="18" t="s">
        <v>1</v>
      </c>
      <c r="F912" s="311">
        <v>7</v>
      </c>
      <c r="G912" s="40"/>
      <c r="H912" s="46"/>
    </row>
    <row r="913" s="2" customFormat="1" ht="16.8" customHeight="1">
      <c r="A913" s="40"/>
      <c r="B913" s="46"/>
      <c r="C913" s="312" t="s">
        <v>2478</v>
      </c>
      <c r="D913" s="40"/>
      <c r="E913" s="40"/>
      <c r="F913" s="40"/>
      <c r="G913" s="40"/>
      <c r="H913" s="46"/>
    </row>
    <row r="914" s="2" customFormat="1" ht="16.8" customHeight="1">
      <c r="A914" s="40"/>
      <c r="B914" s="46"/>
      <c r="C914" s="310" t="s">
        <v>1408</v>
      </c>
      <c r="D914" s="310" t="s">
        <v>1409</v>
      </c>
      <c r="E914" s="18" t="s">
        <v>269</v>
      </c>
      <c r="F914" s="311">
        <v>3.0419999999999998</v>
      </c>
      <c r="G914" s="40"/>
      <c r="H914" s="46"/>
    </row>
    <row r="915" s="2" customFormat="1">
      <c r="A915" s="40"/>
      <c r="B915" s="46"/>
      <c r="C915" s="310" t="s">
        <v>1278</v>
      </c>
      <c r="D915" s="310" t="s">
        <v>1279</v>
      </c>
      <c r="E915" s="18" t="s">
        <v>348</v>
      </c>
      <c r="F915" s="311">
        <v>44.667000000000002</v>
      </c>
      <c r="G915" s="40"/>
      <c r="H915" s="46"/>
    </row>
    <row r="916" s="2" customFormat="1" ht="16.8" customHeight="1">
      <c r="A916" s="40"/>
      <c r="B916" s="46"/>
      <c r="C916" s="310" t="s">
        <v>435</v>
      </c>
      <c r="D916" s="310" t="s">
        <v>436</v>
      </c>
      <c r="E916" s="18" t="s">
        <v>348</v>
      </c>
      <c r="F916" s="311">
        <v>76.578999999999994</v>
      </c>
      <c r="G916" s="40"/>
      <c r="H916" s="46"/>
    </row>
    <row r="917" s="2" customFormat="1" ht="16.8" customHeight="1">
      <c r="A917" s="40"/>
      <c r="B917" s="46"/>
      <c r="C917" s="310" t="s">
        <v>498</v>
      </c>
      <c r="D917" s="310" t="s">
        <v>499</v>
      </c>
      <c r="E917" s="18" t="s">
        <v>269</v>
      </c>
      <c r="F917" s="311">
        <v>65.447999999999993</v>
      </c>
      <c r="G917" s="40"/>
      <c r="H917" s="46"/>
    </row>
    <row r="918" s="2" customFormat="1" ht="16.8" customHeight="1">
      <c r="A918" s="40"/>
      <c r="B918" s="46"/>
      <c r="C918" s="306" t="s">
        <v>1019</v>
      </c>
      <c r="D918" s="307" t="s">
        <v>1</v>
      </c>
      <c r="E918" s="308" t="s">
        <v>1</v>
      </c>
      <c r="F918" s="309">
        <v>76.5</v>
      </c>
      <c r="G918" s="40"/>
      <c r="H918" s="46"/>
    </row>
    <row r="919" s="2" customFormat="1" ht="16.8" customHeight="1">
      <c r="A919" s="40"/>
      <c r="B919" s="46"/>
      <c r="C919" s="310" t="s">
        <v>1017</v>
      </c>
      <c r="D919" s="310" t="s">
        <v>1411</v>
      </c>
      <c r="E919" s="18" t="s">
        <v>1</v>
      </c>
      <c r="F919" s="311">
        <v>1.69</v>
      </c>
      <c r="G919" s="40"/>
      <c r="H919" s="46"/>
    </row>
    <row r="920" s="2" customFormat="1" ht="16.8" customHeight="1">
      <c r="A920" s="40"/>
      <c r="B920" s="46"/>
      <c r="C920" s="310" t="s">
        <v>1377</v>
      </c>
      <c r="D920" s="310" t="s">
        <v>1412</v>
      </c>
      <c r="E920" s="18" t="s">
        <v>1</v>
      </c>
      <c r="F920" s="311">
        <v>74.810000000000002</v>
      </c>
      <c r="G920" s="40"/>
      <c r="H920" s="46"/>
    </row>
    <row r="921" s="2" customFormat="1" ht="16.8" customHeight="1">
      <c r="A921" s="40"/>
      <c r="B921" s="46"/>
      <c r="C921" s="310" t="s">
        <v>1019</v>
      </c>
      <c r="D921" s="310" t="s">
        <v>281</v>
      </c>
      <c r="E921" s="18" t="s">
        <v>1</v>
      </c>
      <c r="F921" s="311">
        <v>76.5</v>
      </c>
      <c r="G921" s="40"/>
      <c r="H921" s="46"/>
    </row>
    <row r="922" s="2" customFormat="1" ht="16.8" customHeight="1">
      <c r="A922" s="40"/>
      <c r="B922" s="46"/>
      <c r="C922" s="312" t="s">
        <v>2478</v>
      </c>
      <c r="D922" s="40"/>
      <c r="E922" s="40"/>
      <c r="F922" s="40"/>
      <c r="G922" s="40"/>
      <c r="H922" s="46"/>
    </row>
    <row r="923" s="2" customFormat="1" ht="16.8" customHeight="1">
      <c r="A923" s="40"/>
      <c r="B923" s="46"/>
      <c r="C923" s="310" t="s">
        <v>1408</v>
      </c>
      <c r="D923" s="310" t="s">
        <v>1409</v>
      </c>
      <c r="E923" s="18" t="s">
        <v>269</v>
      </c>
      <c r="F923" s="311">
        <v>3.0419999999999998</v>
      </c>
      <c r="G923" s="40"/>
      <c r="H923" s="46"/>
    </row>
    <row r="924" s="2" customFormat="1" ht="16.8" customHeight="1">
      <c r="A924" s="40"/>
      <c r="B924" s="46"/>
      <c r="C924" s="310" t="s">
        <v>316</v>
      </c>
      <c r="D924" s="310" t="s">
        <v>317</v>
      </c>
      <c r="E924" s="18" t="s">
        <v>318</v>
      </c>
      <c r="F924" s="311">
        <v>51</v>
      </c>
      <c r="G924" s="40"/>
      <c r="H924" s="46"/>
    </row>
    <row r="925" s="2" customFormat="1" ht="16.8" customHeight="1">
      <c r="A925" s="40"/>
      <c r="B925" s="46"/>
      <c r="C925" s="310" t="s">
        <v>322</v>
      </c>
      <c r="D925" s="310" t="s">
        <v>323</v>
      </c>
      <c r="E925" s="18" t="s">
        <v>324</v>
      </c>
      <c r="F925" s="311">
        <v>6.375</v>
      </c>
      <c r="G925" s="40"/>
      <c r="H925" s="46"/>
    </row>
    <row r="926" s="2" customFormat="1" ht="16.8" customHeight="1">
      <c r="A926" s="40"/>
      <c r="B926" s="46"/>
      <c r="C926" s="310" t="s">
        <v>369</v>
      </c>
      <c r="D926" s="310" t="s">
        <v>370</v>
      </c>
      <c r="E926" s="18" t="s">
        <v>269</v>
      </c>
      <c r="F926" s="311">
        <v>292.08300000000003</v>
      </c>
      <c r="G926" s="40"/>
      <c r="H926" s="46"/>
    </row>
    <row r="927" s="2" customFormat="1">
      <c r="A927" s="40"/>
      <c r="B927" s="46"/>
      <c r="C927" s="310" t="s">
        <v>388</v>
      </c>
      <c r="D927" s="310" t="s">
        <v>389</v>
      </c>
      <c r="E927" s="18" t="s">
        <v>348</v>
      </c>
      <c r="F927" s="311">
        <v>34.523000000000003</v>
      </c>
      <c r="G927" s="40"/>
      <c r="H927" s="46"/>
    </row>
    <row r="928" s="2" customFormat="1" ht="16.8" customHeight="1">
      <c r="A928" s="40"/>
      <c r="B928" s="46"/>
      <c r="C928" s="310" t="s">
        <v>452</v>
      </c>
      <c r="D928" s="310" t="s">
        <v>453</v>
      </c>
      <c r="E928" s="18" t="s">
        <v>348</v>
      </c>
      <c r="F928" s="311">
        <v>22.398</v>
      </c>
      <c r="G928" s="40"/>
      <c r="H928" s="46"/>
    </row>
    <row r="929" s="2" customFormat="1" ht="16.8" customHeight="1">
      <c r="A929" s="40"/>
      <c r="B929" s="46"/>
      <c r="C929" s="310" t="s">
        <v>477</v>
      </c>
      <c r="D929" s="310" t="s">
        <v>478</v>
      </c>
      <c r="E929" s="18" t="s">
        <v>348</v>
      </c>
      <c r="F929" s="311">
        <v>10.02</v>
      </c>
      <c r="G929" s="40"/>
      <c r="H929" s="46"/>
    </row>
    <row r="930" s="2" customFormat="1" ht="16.8" customHeight="1">
      <c r="A930" s="40"/>
      <c r="B930" s="46"/>
      <c r="C930" s="310" t="s">
        <v>1137</v>
      </c>
      <c r="D930" s="310" t="s">
        <v>1138</v>
      </c>
      <c r="E930" s="18" t="s">
        <v>308</v>
      </c>
      <c r="F930" s="311">
        <v>76.5</v>
      </c>
      <c r="G930" s="40"/>
      <c r="H930" s="46"/>
    </row>
    <row r="931" s="2" customFormat="1" ht="16.8" customHeight="1">
      <c r="A931" s="40"/>
      <c r="B931" s="46"/>
      <c r="C931" s="310" t="s">
        <v>1171</v>
      </c>
      <c r="D931" s="310" t="s">
        <v>1172</v>
      </c>
      <c r="E931" s="18" t="s">
        <v>308</v>
      </c>
      <c r="F931" s="311">
        <v>76.5</v>
      </c>
      <c r="G931" s="40"/>
      <c r="H931" s="46"/>
    </row>
    <row r="932" s="2" customFormat="1" ht="16.8" customHeight="1">
      <c r="A932" s="40"/>
      <c r="B932" s="46"/>
      <c r="C932" s="310" t="s">
        <v>813</v>
      </c>
      <c r="D932" s="310" t="s">
        <v>814</v>
      </c>
      <c r="E932" s="18" t="s">
        <v>308</v>
      </c>
      <c r="F932" s="311">
        <v>76.5</v>
      </c>
      <c r="G932" s="40"/>
      <c r="H932" s="46"/>
    </row>
    <row r="933" s="2" customFormat="1" ht="16.8" customHeight="1">
      <c r="A933" s="40"/>
      <c r="B933" s="46"/>
      <c r="C933" s="310" t="s">
        <v>857</v>
      </c>
      <c r="D933" s="310" t="s">
        <v>858</v>
      </c>
      <c r="E933" s="18" t="s">
        <v>308</v>
      </c>
      <c r="F933" s="311">
        <v>83.5</v>
      </c>
      <c r="G933" s="40"/>
      <c r="H933" s="46"/>
    </row>
    <row r="934" s="2" customFormat="1" ht="16.8" customHeight="1">
      <c r="A934" s="40"/>
      <c r="B934" s="46"/>
      <c r="C934" s="310" t="s">
        <v>866</v>
      </c>
      <c r="D934" s="310" t="s">
        <v>867</v>
      </c>
      <c r="E934" s="18" t="s">
        <v>308</v>
      </c>
      <c r="F934" s="311">
        <v>76.5</v>
      </c>
      <c r="G934" s="40"/>
      <c r="H934" s="46"/>
    </row>
    <row r="935" s="2" customFormat="1" ht="16.8" customHeight="1">
      <c r="A935" s="40"/>
      <c r="B935" s="46"/>
      <c r="C935" s="310" t="s">
        <v>938</v>
      </c>
      <c r="D935" s="310" t="s">
        <v>939</v>
      </c>
      <c r="E935" s="18" t="s">
        <v>584</v>
      </c>
      <c r="F935" s="311">
        <v>1.6699999999999999</v>
      </c>
      <c r="G935" s="40"/>
      <c r="H935" s="46"/>
    </row>
    <row r="936" s="2" customFormat="1" ht="16.8" customHeight="1">
      <c r="A936" s="40"/>
      <c r="B936" s="46"/>
      <c r="C936" s="310" t="s">
        <v>1140</v>
      </c>
      <c r="D936" s="310" t="s">
        <v>1141</v>
      </c>
      <c r="E936" s="18" t="s">
        <v>308</v>
      </c>
      <c r="F936" s="311">
        <v>76.5</v>
      </c>
      <c r="G936" s="40"/>
      <c r="H936" s="46"/>
    </row>
    <row r="937" s="2" customFormat="1" ht="16.8" customHeight="1">
      <c r="A937" s="40"/>
      <c r="B937" s="46"/>
      <c r="C937" s="306" t="s">
        <v>1017</v>
      </c>
      <c r="D937" s="307" t="s">
        <v>1</v>
      </c>
      <c r="E937" s="308" t="s">
        <v>1</v>
      </c>
      <c r="F937" s="309">
        <v>1.69</v>
      </c>
      <c r="G937" s="40"/>
      <c r="H937" s="46"/>
    </row>
    <row r="938" s="2" customFormat="1" ht="16.8" customHeight="1">
      <c r="A938" s="40"/>
      <c r="B938" s="46"/>
      <c r="C938" s="310" t="s">
        <v>1017</v>
      </c>
      <c r="D938" s="310" t="s">
        <v>1411</v>
      </c>
      <c r="E938" s="18" t="s">
        <v>1</v>
      </c>
      <c r="F938" s="311">
        <v>1.69</v>
      </c>
      <c r="G938" s="40"/>
      <c r="H938" s="46"/>
    </row>
    <row r="939" s="2" customFormat="1" ht="16.8" customHeight="1">
      <c r="A939" s="40"/>
      <c r="B939" s="46"/>
      <c r="C939" s="312" t="s">
        <v>2478</v>
      </c>
      <c r="D939" s="40"/>
      <c r="E939" s="40"/>
      <c r="F939" s="40"/>
      <c r="G939" s="40"/>
      <c r="H939" s="46"/>
    </row>
    <row r="940" s="2" customFormat="1" ht="16.8" customHeight="1">
      <c r="A940" s="40"/>
      <c r="B940" s="46"/>
      <c r="C940" s="310" t="s">
        <v>1408</v>
      </c>
      <c r="D940" s="310" t="s">
        <v>1409</v>
      </c>
      <c r="E940" s="18" t="s">
        <v>269</v>
      </c>
      <c r="F940" s="311">
        <v>3.0419999999999998</v>
      </c>
      <c r="G940" s="40"/>
      <c r="H940" s="46"/>
    </row>
    <row r="941" s="2" customFormat="1">
      <c r="A941" s="40"/>
      <c r="B941" s="46"/>
      <c r="C941" s="310" t="s">
        <v>1278</v>
      </c>
      <c r="D941" s="310" t="s">
        <v>1279</v>
      </c>
      <c r="E941" s="18" t="s">
        <v>348</v>
      </c>
      <c r="F941" s="311">
        <v>44.667000000000002</v>
      </c>
      <c r="G941" s="40"/>
      <c r="H941" s="46"/>
    </row>
    <row r="942" s="2" customFormat="1" ht="16.8" customHeight="1">
      <c r="A942" s="40"/>
      <c r="B942" s="46"/>
      <c r="C942" s="306" t="s">
        <v>1377</v>
      </c>
      <c r="D942" s="307" t="s">
        <v>1</v>
      </c>
      <c r="E942" s="308" t="s">
        <v>1</v>
      </c>
      <c r="F942" s="309">
        <v>74.810000000000002</v>
      </c>
      <c r="G942" s="40"/>
      <c r="H942" s="46"/>
    </row>
    <row r="943" s="2" customFormat="1" ht="16.8" customHeight="1">
      <c r="A943" s="40"/>
      <c r="B943" s="46"/>
      <c r="C943" s="310" t="s">
        <v>1377</v>
      </c>
      <c r="D943" s="310" t="s">
        <v>1412</v>
      </c>
      <c r="E943" s="18" t="s">
        <v>1</v>
      </c>
      <c r="F943" s="311">
        <v>74.810000000000002</v>
      </c>
      <c r="G943" s="40"/>
      <c r="H943" s="46"/>
    </row>
    <row r="944" s="2" customFormat="1" ht="16.8" customHeight="1">
      <c r="A944" s="40"/>
      <c r="B944" s="46"/>
      <c r="C944" s="312" t="s">
        <v>2478</v>
      </c>
      <c r="D944" s="40"/>
      <c r="E944" s="40"/>
      <c r="F944" s="40"/>
      <c r="G944" s="40"/>
      <c r="H944" s="46"/>
    </row>
    <row r="945" s="2" customFormat="1" ht="16.8" customHeight="1">
      <c r="A945" s="40"/>
      <c r="B945" s="46"/>
      <c r="C945" s="310" t="s">
        <v>1408</v>
      </c>
      <c r="D945" s="310" t="s">
        <v>1409</v>
      </c>
      <c r="E945" s="18" t="s">
        <v>269</v>
      </c>
      <c r="F945" s="311">
        <v>3.0419999999999998</v>
      </c>
      <c r="G945" s="40"/>
      <c r="H945" s="46"/>
    </row>
    <row r="946" s="2" customFormat="1">
      <c r="A946" s="40"/>
      <c r="B946" s="46"/>
      <c r="C946" s="310" t="s">
        <v>1278</v>
      </c>
      <c r="D946" s="310" t="s">
        <v>1279</v>
      </c>
      <c r="E946" s="18" t="s">
        <v>348</v>
      </c>
      <c r="F946" s="311">
        <v>44.667000000000002</v>
      </c>
      <c r="G946" s="40"/>
      <c r="H946" s="46"/>
    </row>
    <row r="947" s="2" customFormat="1" ht="16.8" customHeight="1">
      <c r="A947" s="40"/>
      <c r="B947" s="46"/>
      <c r="C947" s="310" t="s">
        <v>435</v>
      </c>
      <c r="D947" s="310" t="s">
        <v>436</v>
      </c>
      <c r="E947" s="18" t="s">
        <v>348</v>
      </c>
      <c r="F947" s="311">
        <v>76.578999999999994</v>
      </c>
      <c r="G947" s="40"/>
      <c r="H947" s="46"/>
    </row>
    <row r="948" s="2" customFormat="1" ht="16.8" customHeight="1">
      <c r="A948" s="40"/>
      <c r="B948" s="46"/>
      <c r="C948" s="310" t="s">
        <v>498</v>
      </c>
      <c r="D948" s="310" t="s">
        <v>499</v>
      </c>
      <c r="E948" s="18" t="s">
        <v>269</v>
      </c>
      <c r="F948" s="311">
        <v>65.447999999999993</v>
      </c>
      <c r="G948" s="40"/>
      <c r="H948" s="46"/>
    </row>
    <row r="949" s="2" customFormat="1" ht="16.8" customHeight="1">
      <c r="A949" s="40"/>
      <c r="B949" s="46"/>
      <c r="C949" s="306" t="s">
        <v>1064</v>
      </c>
      <c r="D949" s="307" t="s">
        <v>1</v>
      </c>
      <c r="E949" s="308" t="s">
        <v>1</v>
      </c>
      <c r="F949" s="309">
        <v>9.7940000000000005</v>
      </c>
      <c r="G949" s="40"/>
      <c r="H949" s="46"/>
    </row>
    <row r="950" s="2" customFormat="1" ht="16.8" customHeight="1">
      <c r="A950" s="40"/>
      <c r="B950" s="46"/>
      <c r="C950" s="310" t="s">
        <v>1387</v>
      </c>
      <c r="D950" s="310" t="s">
        <v>1416</v>
      </c>
      <c r="E950" s="18" t="s">
        <v>1</v>
      </c>
      <c r="F950" s="311">
        <v>9.7940000000000005</v>
      </c>
      <c r="G950" s="40"/>
      <c r="H950" s="46"/>
    </row>
    <row r="951" s="2" customFormat="1" ht="16.8" customHeight="1">
      <c r="A951" s="40"/>
      <c r="B951" s="46"/>
      <c r="C951" s="310" t="s">
        <v>1064</v>
      </c>
      <c r="D951" s="310" t="s">
        <v>281</v>
      </c>
      <c r="E951" s="18" t="s">
        <v>1</v>
      </c>
      <c r="F951" s="311">
        <v>9.7940000000000005</v>
      </c>
      <c r="G951" s="40"/>
      <c r="H951" s="46"/>
    </row>
    <row r="952" s="2" customFormat="1" ht="16.8" customHeight="1">
      <c r="A952" s="40"/>
      <c r="B952" s="46"/>
      <c r="C952" s="306" t="s">
        <v>1387</v>
      </c>
      <c r="D952" s="307" t="s">
        <v>1</v>
      </c>
      <c r="E952" s="308" t="s">
        <v>1</v>
      </c>
      <c r="F952" s="309">
        <v>9.7940000000000005</v>
      </c>
      <c r="G952" s="40"/>
      <c r="H952" s="46"/>
    </row>
    <row r="953" s="2" customFormat="1" ht="16.8" customHeight="1">
      <c r="A953" s="40"/>
      <c r="B953" s="46"/>
      <c r="C953" s="310" t="s">
        <v>1387</v>
      </c>
      <c r="D953" s="310" t="s">
        <v>1416</v>
      </c>
      <c r="E953" s="18" t="s">
        <v>1</v>
      </c>
      <c r="F953" s="311">
        <v>9.7940000000000005</v>
      </c>
      <c r="G953" s="40"/>
      <c r="H953" s="46"/>
    </row>
    <row r="954" s="2" customFormat="1" ht="16.8" customHeight="1">
      <c r="A954" s="40"/>
      <c r="B954" s="46"/>
      <c r="C954" s="312" t="s">
        <v>2478</v>
      </c>
      <c r="D954" s="40"/>
      <c r="E954" s="40"/>
      <c r="F954" s="40"/>
      <c r="G954" s="40"/>
      <c r="H954" s="46"/>
    </row>
    <row r="955" s="2" customFormat="1" ht="16.8" customHeight="1">
      <c r="A955" s="40"/>
      <c r="B955" s="46"/>
      <c r="C955" s="310" t="s">
        <v>1408</v>
      </c>
      <c r="D955" s="310" t="s">
        <v>1409</v>
      </c>
      <c r="E955" s="18" t="s">
        <v>269</v>
      </c>
      <c r="F955" s="311">
        <v>3.0419999999999998</v>
      </c>
      <c r="G955" s="40"/>
      <c r="H955" s="46"/>
    </row>
    <row r="956" s="2" customFormat="1">
      <c r="A956" s="40"/>
      <c r="B956" s="46"/>
      <c r="C956" s="310" t="s">
        <v>1278</v>
      </c>
      <c r="D956" s="310" t="s">
        <v>1279</v>
      </c>
      <c r="E956" s="18" t="s">
        <v>348</v>
      </c>
      <c r="F956" s="311">
        <v>44.667000000000002</v>
      </c>
      <c r="G956" s="40"/>
      <c r="H956" s="46"/>
    </row>
    <row r="957" s="2" customFormat="1" ht="16.8" customHeight="1">
      <c r="A957" s="40"/>
      <c r="B957" s="46"/>
      <c r="C957" s="306" t="s">
        <v>1024</v>
      </c>
      <c r="D957" s="307" t="s">
        <v>1</v>
      </c>
      <c r="E957" s="308" t="s">
        <v>1</v>
      </c>
      <c r="F957" s="309">
        <v>107.05</v>
      </c>
      <c r="G957" s="40"/>
      <c r="H957" s="46"/>
    </row>
    <row r="958" s="2" customFormat="1" ht="16.8" customHeight="1">
      <c r="A958" s="40"/>
      <c r="B958" s="46"/>
      <c r="C958" s="310" t="s">
        <v>1022</v>
      </c>
      <c r="D958" s="310" t="s">
        <v>1414</v>
      </c>
      <c r="E958" s="18" t="s">
        <v>1</v>
      </c>
      <c r="F958" s="311">
        <v>2.8399999999999999</v>
      </c>
      <c r="G958" s="40"/>
      <c r="H958" s="46"/>
    </row>
    <row r="959" s="2" customFormat="1" ht="16.8" customHeight="1">
      <c r="A959" s="40"/>
      <c r="B959" s="46"/>
      <c r="C959" s="310" t="s">
        <v>1382</v>
      </c>
      <c r="D959" s="310" t="s">
        <v>1415</v>
      </c>
      <c r="E959" s="18" t="s">
        <v>1</v>
      </c>
      <c r="F959" s="311">
        <v>104.20999999999999</v>
      </c>
      <c r="G959" s="40"/>
      <c r="H959" s="46"/>
    </row>
    <row r="960" s="2" customFormat="1" ht="16.8" customHeight="1">
      <c r="A960" s="40"/>
      <c r="B960" s="46"/>
      <c r="C960" s="310" t="s">
        <v>1024</v>
      </c>
      <c r="D960" s="310" t="s">
        <v>281</v>
      </c>
      <c r="E960" s="18" t="s">
        <v>1</v>
      </c>
      <c r="F960" s="311">
        <v>107.05</v>
      </c>
      <c r="G960" s="40"/>
      <c r="H960" s="46"/>
    </row>
    <row r="961" s="2" customFormat="1" ht="16.8" customHeight="1">
      <c r="A961" s="40"/>
      <c r="B961" s="46"/>
      <c r="C961" s="312" t="s">
        <v>2478</v>
      </c>
      <c r="D961" s="40"/>
      <c r="E961" s="40"/>
      <c r="F961" s="40"/>
      <c r="G961" s="40"/>
      <c r="H961" s="46"/>
    </row>
    <row r="962" s="2" customFormat="1" ht="16.8" customHeight="1">
      <c r="A962" s="40"/>
      <c r="B962" s="46"/>
      <c r="C962" s="310" t="s">
        <v>1408</v>
      </c>
      <c r="D962" s="310" t="s">
        <v>1409</v>
      </c>
      <c r="E962" s="18" t="s">
        <v>269</v>
      </c>
      <c r="F962" s="311">
        <v>3.0419999999999998</v>
      </c>
      <c r="G962" s="40"/>
      <c r="H962" s="46"/>
    </row>
    <row r="963" s="2" customFormat="1" ht="16.8" customHeight="1">
      <c r="A963" s="40"/>
      <c r="B963" s="46"/>
      <c r="C963" s="306" t="s">
        <v>1022</v>
      </c>
      <c r="D963" s="307" t="s">
        <v>1</v>
      </c>
      <c r="E963" s="308" t="s">
        <v>1</v>
      </c>
      <c r="F963" s="309">
        <v>2.8399999999999999</v>
      </c>
      <c r="G963" s="40"/>
      <c r="H963" s="46"/>
    </row>
    <row r="964" s="2" customFormat="1" ht="16.8" customHeight="1">
      <c r="A964" s="40"/>
      <c r="B964" s="46"/>
      <c r="C964" s="310" t="s">
        <v>1022</v>
      </c>
      <c r="D964" s="310" t="s">
        <v>1414</v>
      </c>
      <c r="E964" s="18" t="s">
        <v>1</v>
      </c>
      <c r="F964" s="311">
        <v>2.8399999999999999</v>
      </c>
      <c r="G964" s="40"/>
      <c r="H964" s="46"/>
    </row>
    <row r="965" s="2" customFormat="1" ht="16.8" customHeight="1">
      <c r="A965" s="40"/>
      <c r="B965" s="46"/>
      <c r="C965" s="312" t="s">
        <v>2478</v>
      </c>
      <c r="D965" s="40"/>
      <c r="E965" s="40"/>
      <c r="F965" s="40"/>
      <c r="G965" s="40"/>
      <c r="H965" s="46"/>
    </row>
    <row r="966" s="2" customFormat="1" ht="16.8" customHeight="1">
      <c r="A966" s="40"/>
      <c r="B966" s="46"/>
      <c r="C966" s="310" t="s">
        <v>1408</v>
      </c>
      <c r="D966" s="310" t="s">
        <v>1409</v>
      </c>
      <c r="E966" s="18" t="s">
        <v>269</v>
      </c>
      <c r="F966" s="311">
        <v>3.0419999999999998</v>
      </c>
      <c r="G966" s="40"/>
      <c r="H966" s="46"/>
    </row>
    <row r="967" s="2" customFormat="1">
      <c r="A967" s="40"/>
      <c r="B967" s="46"/>
      <c r="C967" s="310" t="s">
        <v>1278</v>
      </c>
      <c r="D967" s="310" t="s">
        <v>1279</v>
      </c>
      <c r="E967" s="18" t="s">
        <v>348</v>
      </c>
      <c r="F967" s="311">
        <v>44.667000000000002</v>
      </c>
      <c r="G967" s="40"/>
      <c r="H967" s="46"/>
    </row>
    <row r="968" s="2" customFormat="1" ht="16.8" customHeight="1">
      <c r="A968" s="40"/>
      <c r="B968" s="46"/>
      <c r="C968" s="306" t="s">
        <v>1382</v>
      </c>
      <c r="D968" s="307" t="s">
        <v>1</v>
      </c>
      <c r="E968" s="308" t="s">
        <v>1</v>
      </c>
      <c r="F968" s="309">
        <v>104.20999999999999</v>
      </c>
      <c r="G968" s="40"/>
      <c r="H968" s="46"/>
    </row>
    <row r="969" s="2" customFormat="1" ht="16.8" customHeight="1">
      <c r="A969" s="40"/>
      <c r="B969" s="46"/>
      <c r="C969" s="310" t="s">
        <v>1382</v>
      </c>
      <c r="D969" s="310" t="s">
        <v>1415</v>
      </c>
      <c r="E969" s="18" t="s">
        <v>1</v>
      </c>
      <c r="F969" s="311">
        <v>104.20999999999999</v>
      </c>
      <c r="G969" s="40"/>
      <c r="H969" s="46"/>
    </row>
    <row r="970" s="2" customFormat="1" ht="16.8" customHeight="1">
      <c r="A970" s="40"/>
      <c r="B970" s="46"/>
      <c r="C970" s="312" t="s">
        <v>2478</v>
      </c>
      <c r="D970" s="40"/>
      <c r="E970" s="40"/>
      <c r="F970" s="40"/>
      <c r="G970" s="40"/>
      <c r="H970" s="46"/>
    </row>
    <row r="971" s="2" customFormat="1" ht="16.8" customHeight="1">
      <c r="A971" s="40"/>
      <c r="B971" s="46"/>
      <c r="C971" s="310" t="s">
        <v>1408</v>
      </c>
      <c r="D971" s="310" t="s">
        <v>1409</v>
      </c>
      <c r="E971" s="18" t="s">
        <v>269</v>
      </c>
      <c r="F971" s="311">
        <v>3.0419999999999998</v>
      </c>
      <c r="G971" s="40"/>
      <c r="H971" s="46"/>
    </row>
    <row r="972" s="2" customFormat="1">
      <c r="A972" s="40"/>
      <c r="B972" s="46"/>
      <c r="C972" s="310" t="s">
        <v>1278</v>
      </c>
      <c r="D972" s="310" t="s">
        <v>1279</v>
      </c>
      <c r="E972" s="18" t="s">
        <v>348</v>
      </c>
      <c r="F972" s="311">
        <v>44.667000000000002</v>
      </c>
      <c r="G972" s="40"/>
      <c r="H972" s="46"/>
    </row>
    <row r="973" s="2" customFormat="1" ht="16.8" customHeight="1">
      <c r="A973" s="40"/>
      <c r="B973" s="46"/>
      <c r="C973" s="306" t="s">
        <v>480</v>
      </c>
      <c r="D973" s="307" t="s">
        <v>1</v>
      </c>
      <c r="E973" s="308" t="s">
        <v>1</v>
      </c>
      <c r="F973" s="309">
        <v>10.02</v>
      </c>
      <c r="G973" s="40"/>
      <c r="H973" s="46"/>
    </row>
    <row r="974" s="2" customFormat="1" ht="16.8" customHeight="1">
      <c r="A974" s="40"/>
      <c r="B974" s="46"/>
      <c r="C974" s="310" t="s">
        <v>480</v>
      </c>
      <c r="D974" s="310" t="s">
        <v>1119</v>
      </c>
      <c r="E974" s="18" t="s">
        <v>1</v>
      </c>
      <c r="F974" s="311">
        <v>10.02</v>
      </c>
      <c r="G974" s="40"/>
      <c r="H974" s="46"/>
    </row>
    <row r="975" s="2" customFormat="1" ht="16.8" customHeight="1">
      <c r="A975" s="40"/>
      <c r="B975" s="46"/>
      <c r="C975" s="306" t="s">
        <v>219</v>
      </c>
      <c r="D975" s="307" t="s">
        <v>1</v>
      </c>
      <c r="E975" s="308" t="s">
        <v>1</v>
      </c>
      <c r="F975" s="309">
        <v>10.145</v>
      </c>
      <c r="G975" s="40"/>
      <c r="H975" s="46"/>
    </row>
    <row r="976" s="2" customFormat="1" ht="16.8" customHeight="1">
      <c r="A976" s="40"/>
      <c r="B976" s="46"/>
      <c r="C976" s="310" t="s">
        <v>219</v>
      </c>
      <c r="D976" s="310" t="s">
        <v>1105</v>
      </c>
      <c r="E976" s="18" t="s">
        <v>1</v>
      </c>
      <c r="F976" s="311">
        <v>10.145</v>
      </c>
      <c r="G976" s="40"/>
      <c r="H976" s="46"/>
    </row>
    <row r="977" s="2" customFormat="1" ht="16.8" customHeight="1">
      <c r="A977" s="40"/>
      <c r="B977" s="46"/>
      <c r="C977" s="312" t="s">
        <v>2478</v>
      </c>
      <c r="D977" s="40"/>
      <c r="E977" s="40"/>
      <c r="F977" s="40"/>
      <c r="G977" s="40"/>
      <c r="H977" s="46"/>
    </row>
    <row r="978" s="2" customFormat="1" ht="16.8" customHeight="1">
      <c r="A978" s="40"/>
      <c r="B978" s="46"/>
      <c r="C978" s="310" t="s">
        <v>410</v>
      </c>
      <c r="D978" s="310" t="s">
        <v>411</v>
      </c>
      <c r="E978" s="18" t="s">
        <v>348</v>
      </c>
      <c r="F978" s="311">
        <v>10.145</v>
      </c>
      <c r="G978" s="40"/>
      <c r="H978" s="46"/>
    </row>
    <row r="979" s="2" customFormat="1">
      <c r="A979" s="40"/>
      <c r="B979" s="46"/>
      <c r="C979" s="310" t="s">
        <v>378</v>
      </c>
      <c r="D979" s="310" t="s">
        <v>379</v>
      </c>
      <c r="E979" s="18" t="s">
        <v>348</v>
      </c>
      <c r="F979" s="311">
        <v>20.289999999999999</v>
      </c>
      <c r="G979" s="40"/>
      <c r="H979" s="46"/>
    </row>
    <row r="980" s="2" customFormat="1" ht="16.8" customHeight="1">
      <c r="A980" s="40"/>
      <c r="B980" s="46"/>
      <c r="C980" s="310" t="s">
        <v>419</v>
      </c>
      <c r="D980" s="310" t="s">
        <v>420</v>
      </c>
      <c r="E980" s="18" t="s">
        <v>348</v>
      </c>
      <c r="F980" s="311">
        <v>20.289999999999999</v>
      </c>
      <c r="G980" s="40"/>
      <c r="H980" s="46"/>
    </row>
    <row r="981" s="2" customFormat="1" ht="16.8" customHeight="1">
      <c r="A981" s="40"/>
      <c r="B981" s="46"/>
      <c r="C981" s="306" t="s">
        <v>221</v>
      </c>
      <c r="D981" s="307" t="s">
        <v>1</v>
      </c>
      <c r="E981" s="308" t="s">
        <v>1</v>
      </c>
      <c r="F981" s="309">
        <v>10.145</v>
      </c>
      <c r="G981" s="40"/>
      <c r="H981" s="46"/>
    </row>
    <row r="982" s="2" customFormat="1" ht="16.8" customHeight="1">
      <c r="A982" s="40"/>
      <c r="B982" s="46"/>
      <c r="C982" s="310" t="s">
        <v>221</v>
      </c>
      <c r="D982" s="310" t="s">
        <v>1105</v>
      </c>
      <c r="E982" s="18" t="s">
        <v>1</v>
      </c>
      <c r="F982" s="311">
        <v>10.145</v>
      </c>
      <c r="G982" s="40"/>
      <c r="H982" s="46"/>
    </row>
    <row r="983" s="2" customFormat="1" ht="16.8" customHeight="1">
      <c r="A983" s="40"/>
      <c r="B983" s="46"/>
      <c r="C983" s="312" t="s">
        <v>2478</v>
      </c>
      <c r="D983" s="40"/>
      <c r="E983" s="40"/>
      <c r="F983" s="40"/>
      <c r="G983" s="40"/>
      <c r="H983" s="46"/>
    </row>
    <row r="984" s="2" customFormat="1" ht="16.8" customHeight="1">
      <c r="A984" s="40"/>
      <c r="B984" s="46"/>
      <c r="C984" s="310" t="s">
        <v>415</v>
      </c>
      <c r="D984" s="310" t="s">
        <v>416</v>
      </c>
      <c r="E984" s="18" t="s">
        <v>348</v>
      </c>
      <c r="F984" s="311">
        <v>10.145</v>
      </c>
      <c r="G984" s="40"/>
      <c r="H984" s="46"/>
    </row>
    <row r="985" s="2" customFormat="1">
      <c r="A985" s="40"/>
      <c r="B985" s="46"/>
      <c r="C985" s="310" t="s">
        <v>383</v>
      </c>
      <c r="D985" s="310" t="s">
        <v>384</v>
      </c>
      <c r="E985" s="18" t="s">
        <v>348</v>
      </c>
      <c r="F985" s="311">
        <v>20.289999999999999</v>
      </c>
      <c r="G985" s="40"/>
      <c r="H985" s="46"/>
    </row>
    <row r="986" s="2" customFormat="1" ht="16.8" customHeight="1">
      <c r="A986" s="40"/>
      <c r="B986" s="46"/>
      <c r="C986" s="310" t="s">
        <v>419</v>
      </c>
      <c r="D986" s="310" t="s">
        <v>420</v>
      </c>
      <c r="E986" s="18" t="s">
        <v>348</v>
      </c>
      <c r="F986" s="311">
        <v>20.289999999999999</v>
      </c>
      <c r="G986" s="40"/>
      <c r="H986" s="46"/>
    </row>
    <row r="987" s="2" customFormat="1" ht="16.8" customHeight="1">
      <c r="A987" s="40"/>
      <c r="B987" s="46"/>
      <c r="C987" s="306" t="s">
        <v>165</v>
      </c>
      <c r="D987" s="307" t="s">
        <v>1</v>
      </c>
      <c r="E987" s="308" t="s">
        <v>1</v>
      </c>
      <c r="F987" s="309">
        <v>1.8</v>
      </c>
      <c r="G987" s="40"/>
      <c r="H987" s="46"/>
    </row>
    <row r="988" s="2" customFormat="1" ht="16.8" customHeight="1">
      <c r="A988" s="40"/>
      <c r="B988" s="46"/>
      <c r="C988" s="310" t="s">
        <v>165</v>
      </c>
      <c r="D988" s="310" t="s">
        <v>1075</v>
      </c>
      <c r="E988" s="18" t="s">
        <v>1</v>
      </c>
      <c r="F988" s="311">
        <v>1.8</v>
      </c>
      <c r="G988" s="40"/>
      <c r="H988" s="46"/>
    </row>
    <row r="989" s="2" customFormat="1" ht="16.8" customHeight="1">
      <c r="A989" s="40"/>
      <c r="B989" s="46"/>
      <c r="C989" s="312" t="s">
        <v>2478</v>
      </c>
      <c r="D989" s="40"/>
      <c r="E989" s="40"/>
      <c r="F989" s="40"/>
      <c r="G989" s="40"/>
      <c r="H989" s="46"/>
    </row>
    <row r="990" s="2" customFormat="1" ht="16.8" customHeight="1">
      <c r="A990" s="40"/>
      <c r="B990" s="46"/>
      <c r="C990" s="310" t="s">
        <v>1072</v>
      </c>
      <c r="D990" s="310" t="s">
        <v>1073</v>
      </c>
      <c r="E990" s="18" t="s">
        <v>308</v>
      </c>
      <c r="F990" s="311">
        <v>1.8</v>
      </c>
      <c r="G990" s="40"/>
      <c r="H990" s="46"/>
    </row>
    <row r="991" s="2" customFormat="1" ht="16.8" customHeight="1">
      <c r="A991" s="40"/>
      <c r="B991" s="46"/>
      <c r="C991" s="310" t="s">
        <v>875</v>
      </c>
      <c r="D991" s="310" t="s">
        <v>876</v>
      </c>
      <c r="E991" s="18" t="s">
        <v>308</v>
      </c>
      <c r="F991" s="311">
        <v>1.8</v>
      </c>
      <c r="G991" s="40"/>
      <c r="H991" s="46"/>
    </row>
    <row r="992" s="2" customFormat="1" ht="16.8" customHeight="1">
      <c r="A992" s="40"/>
      <c r="B992" s="46"/>
      <c r="C992" s="310" t="s">
        <v>908</v>
      </c>
      <c r="D992" s="310" t="s">
        <v>909</v>
      </c>
      <c r="E992" s="18" t="s">
        <v>308</v>
      </c>
      <c r="F992" s="311">
        <v>1.8</v>
      </c>
      <c r="G992" s="40"/>
      <c r="H992" s="46"/>
    </row>
    <row r="993" s="2" customFormat="1" ht="16.8" customHeight="1">
      <c r="A993" s="40"/>
      <c r="B993" s="46"/>
      <c r="C993" s="306" t="s">
        <v>198</v>
      </c>
      <c r="D993" s="307" t="s">
        <v>1</v>
      </c>
      <c r="E993" s="308" t="s">
        <v>1</v>
      </c>
      <c r="F993" s="309">
        <v>22.398</v>
      </c>
      <c r="G993" s="40"/>
      <c r="H993" s="46"/>
    </row>
    <row r="994" s="2" customFormat="1" ht="16.8" customHeight="1">
      <c r="A994" s="40"/>
      <c r="B994" s="46"/>
      <c r="C994" s="310" t="s">
        <v>198</v>
      </c>
      <c r="D994" s="310" t="s">
        <v>1116</v>
      </c>
      <c r="E994" s="18" t="s">
        <v>1</v>
      </c>
      <c r="F994" s="311">
        <v>22.398</v>
      </c>
      <c r="G994" s="40"/>
      <c r="H994" s="46"/>
    </row>
    <row r="995" s="2" customFormat="1" ht="16.8" customHeight="1">
      <c r="A995" s="40"/>
      <c r="B995" s="46"/>
      <c r="C995" s="312" t="s">
        <v>2478</v>
      </c>
      <c r="D995" s="40"/>
      <c r="E995" s="40"/>
      <c r="F995" s="40"/>
      <c r="G995" s="40"/>
      <c r="H995" s="46"/>
    </row>
    <row r="996" s="2" customFormat="1" ht="16.8" customHeight="1">
      <c r="A996" s="40"/>
      <c r="B996" s="46"/>
      <c r="C996" s="310" t="s">
        <v>452</v>
      </c>
      <c r="D996" s="310" t="s">
        <v>453</v>
      </c>
      <c r="E996" s="18" t="s">
        <v>348</v>
      </c>
      <c r="F996" s="311">
        <v>22.398</v>
      </c>
      <c r="G996" s="40"/>
      <c r="H996" s="46"/>
    </row>
    <row r="997" s="2" customFormat="1" ht="16.8" customHeight="1">
      <c r="A997" s="40"/>
      <c r="B997" s="46"/>
      <c r="C997" s="310" t="s">
        <v>457</v>
      </c>
      <c r="D997" s="310" t="s">
        <v>458</v>
      </c>
      <c r="E997" s="18" t="s">
        <v>426</v>
      </c>
      <c r="F997" s="311">
        <v>44.795999999999999</v>
      </c>
      <c r="G997" s="40"/>
      <c r="H997" s="46"/>
    </row>
    <row r="998" s="2" customFormat="1" ht="16.8" customHeight="1">
      <c r="A998" s="40"/>
      <c r="B998" s="46"/>
      <c r="C998" s="306" t="s">
        <v>1068</v>
      </c>
      <c r="D998" s="307" t="s">
        <v>1</v>
      </c>
      <c r="E998" s="308" t="s">
        <v>1</v>
      </c>
      <c r="F998" s="309">
        <v>3.0419999999999998</v>
      </c>
      <c r="G998" s="40"/>
      <c r="H998" s="46"/>
    </row>
    <row r="999" s="2" customFormat="1" ht="16.8" customHeight="1">
      <c r="A999" s="40"/>
      <c r="B999" s="46"/>
      <c r="C999" s="310" t="s">
        <v>1068</v>
      </c>
      <c r="D999" s="310" t="s">
        <v>1420</v>
      </c>
      <c r="E999" s="18" t="s">
        <v>1</v>
      </c>
      <c r="F999" s="311">
        <v>3.0419999999999998</v>
      </c>
      <c r="G999" s="40"/>
      <c r="H999" s="46"/>
    </row>
    <row r="1000" s="2" customFormat="1" ht="16.8" customHeight="1">
      <c r="A1000" s="40"/>
      <c r="B1000" s="46"/>
      <c r="C1000" s="312" t="s">
        <v>2478</v>
      </c>
      <c r="D1000" s="40"/>
      <c r="E1000" s="40"/>
      <c r="F1000" s="40"/>
      <c r="G1000" s="40"/>
      <c r="H1000" s="46"/>
    </row>
    <row r="1001" s="2" customFormat="1" ht="16.8" customHeight="1">
      <c r="A1001" s="40"/>
      <c r="B1001" s="46"/>
      <c r="C1001" s="310" t="s">
        <v>1408</v>
      </c>
      <c r="D1001" s="310" t="s">
        <v>1409</v>
      </c>
      <c r="E1001" s="18" t="s">
        <v>269</v>
      </c>
      <c r="F1001" s="311">
        <v>3.0419999999999998</v>
      </c>
      <c r="G1001" s="40"/>
      <c r="H1001" s="46"/>
    </row>
    <row r="1002" s="2" customFormat="1" ht="16.8" customHeight="1">
      <c r="A1002" s="40"/>
      <c r="B1002" s="46"/>
      <c r="C1002" s="310" t="s">
        <v>1478</v>
      </c>
      <c r="D1002" s="310" t="s">
        <v>1479</v>
      </c>
      <c r="E1002" s="18" t="s">
        <v>269</v>
      </c>
      <c r="F1002" s="311">
        <v>3.0419999999999998</v>
      </c>
      <c r="G1002" s="40"/>
      <c r="H1002" s="46"/>
    </row>
    <row r="1003" s="2" customFormat="1" ht="16.8" customHeight="1">
      <c r="A1003" s="40"/>
      <c r="B1003" s="46"/>
      <c r="C1003" s="310" t="s">
        <v>1518</v>
      </c>
      <c r="D1003" s="310" t="s">
        <v>1519</v>
      </c>
      <c r="E1003" s="18" t="s">
        <v>269</v>
      </c>
      <c r="F1003" s="311">
        <v>3.0419999999999998</v>
      </c>
      <c r="G1003" s="40"/>
      <c r="H1003" s="46"/>
    </row>
    <row r="1004" s="2" customFormat="1" ht="16.8" customHeight="1">
      <c r="A1004" s="40"/>
      <c r="B1004" s="46"/>
      <c r="C1004" s="306" t="s">
        <v>1034</v>
      </c>
      <c r="D1004" s="307" t="s">
        <v>1</v>
      </c>
      <c r="E1004" s="308" t="s">
        <v>1</v>
      </c>
      <c r="F1004" s="309">
        <v>1.3520000000000001</v>
      </c>
      <c r="G1004" s="40"/>
      <c r="H1004" s="46"/>
    </row>
    <row r="1005" s="2" customFormat="1" ht="16.8" customHeight="1">
      <c r="A1005" s="40"/>
      <c r="B1005" s="46"/>
      <c r="C1005" s="310" t="s">
        <v>1034</v>
      </c>
      <c r="D1005" s="310" t="s">
        <v>1030</v>
      </c>
      <c r="E1005" s="18" t="s">
        <v>1</v>
      </c>
      <c r="F1005" s="311">
        <v>1.3520000000000001</v>
      </c>
      <c r="G1005" s="40"/>
      <c r="H1005" s="46"/>
    </row>
    <row r="1006" s="2" customFormat="1" ht="16.8" customHeight="1">
      <c r="A1006" s="40"/>
      <c r="B1006" s="46"/>
      <c r="C1006" s="312" t="s">
        <v>2478</v>
      </c>
      <c r="D1006" s="40"/>
      <c r="E1006" s="40"/>
      <c r="F1006" s="40"/>
      <c r="G1006" s="40"/>
      <c r="H1006" s="46"/>
    </row>
    <row r="1007" s="2" customFormat="1" ht="16.8" customHeight="1">
      <c r="A1007" s="40"/>
      <c r="B1007" s="46"/>
      <c r="C1007" s="310" t="s">
        <v>1421</v>
      </c>
      <c r="D1007" s="310" t="s">
        <v>1422</v>
      </c>
      <c r="E1007" s="18" t="s">
        <v>269</v>
      </c>
      <c r="F1007" s="311">
        <v>1.3520000000000001</v>
      </c>
      <c r="G1007" s="40"/>
      <c r="H1007" s="46"/>
    </row>
    <row r="1008" s="2" customFormat="1" ht="16.8" customHeight="1">
      <c r="A1008" s="40"/>
      <c r="B1008" s="46"/>
      <c r="C1008" s="310" t="s">
        <v>503</v>
      </c>
      <c r="D1008" s="310" t="s">
        <v>504</v>
      </c>
      <c r="E1008" s="18" t="s">
        <v>269</v>
      </c>
      <c r="F1008" s="311">
        <v>1.3520000000000001</v>
      </c>
      <c r="G1008" s="40"/>
      <c r="H1008" s="46"/>
    </row>
    <row r="1009" s="2" customFormat="1" ht="16.8" customHeight="1">
      <c r="A1009" s="40"/>
      <c r="B1009" s="46"/>
      <c r="C1009" s="310" t="s">
        <v>1311</v>
      </c>
      <c r="D1009" s="310" t="s">
        <v>1312</v>
      </c>
      <c r="E1009" s="18" t="s">
        <v>269</v>
      </c>
      <c r="F1009" s="311">
        <v>1.3520000000000001</v>
      </c>
      <c r="G1009" s="40"/>
      <c r="H1009" s="46"/>
    </row>
    <row r="1010" s="2" customFormat="1" ht="16.8" customHeight="1">
      <c r="A1010" s="40"/>
      <c r="B1010" s="46"/>
      <c r="C1010" s="306" t="s">
        <v>151</v>
      </c>
      <c r="D1010" s="307" t="s">
        <v>1</v>
      </c>
      <c r="E1010" s="308" t="s">
        <v>1</v>
      </c>
      <c r="F1010" s="309">
        <v>65.447999999999993</v>
      </c>
      <c r="G1010" s="40"/>
      <c r="H1010" s="46"/>
    </row>
    <row r="1011" s="2" customFormat="1" ht="16.8" customHeight="1">
      <c r="A1011" s="40"/>
      <c r="B1011" s="46"/>
      <c r="C1011" s="310" t="s">
        <v>151</v>
      </c>
      <c r="D1011" s="310" t="s">
        <v>161</v>
      </c>
      <c r="E1011" s="18" t="s">
        <v>1</v>
      </c>
      <c r="F1011" s="311">
        <v>65.447999999999993</v>
      </c>
      <c r="G1011" s="40"/>
      <c r="H1011" s="46"/>
    </row>
    <row r="1012" s="2" customFormat="1" ht="16.8" customHeight="1">
      <c r="A1012" s="40"/>
      <c r="B1012" s="46"/>
      <c r="C1012" s="312" t="s">
        <v>2478</v>
      </c>
      <c r="D1012" s="40"/>
      <c r="E1012" s="40"/>
      <c r="F1012" s="40"/>
      <c r="G1012" s="40"/>
      <c r="H1012" s="46"/>
    </row>
    <row r="1013" s="2" customFormat="1">
      <c r="A1013" s="40"/>
      <c r="B1013" s="46"/>
      <c r="C1013" s="310" t="s">
        <v>1069</v>
      </c>
      <c r="D1013" s="310" t="s">
        <v>1070</v>
      </c>
      <c r="E1013" s="18" t="s">
        <v>269</v>
      </c>
      <c r="F1013" s="311">
        <v>65.447999999999993</v>
      </c>
      <c r="G1013" s="40"/>
      <c r="H1013" s="46"/>
    </row>
    <row r="1014" s="2" customFormat="1" ht="16.8" customHeight="1">
      <c r="A1014" s="40"/>
      <c r="B1014" s="46"/>
      <c r="C1014" s="310" t="s">
        <v>969</v>
      </c>
      <c r="D1014" s="310" t="s">
        <v>425</v>
      </c>
      <c r="E1014" s="18" t="s">
        <v>426</v>
      </c>
      <c r="F1014" s="311">
        <v>30.033999999999999</v>
      </c>
      <c r="G1014" s="40"/>
      <c r="H1014" s="46"/>
    </row>
    <row r="1015" s="2" customFormat="1" ht="16.8" customHeight="1">
      <c r="A1015" s="40"/>
      <c r="B1015" s="46"/>
      <c r="C1015" s="306" t="s">
        <v>1030</v>
      </c>
      <c r="D1015" s="307" t="s">
        <v>1</v>
      </c>
      <c r="E1015" s="308" t="s">
        <v>1</v>
      </c>
      <c r="F1015" s="309">
        <v>1.3520000000000001</v>
      </c>
      <c r="G1015" s="40"/>
      <c r="H1015" s="46"/>
    </row>
    <row r="1016" s="2" customFormat="1" ht="16.8" customHeight="1">
      <c r="A1016" s="40"/>
      <c r="B1016" s="46"/>
      <c r="C1016" s="310" t="s">
        <v>1030</v>
      </c>
      <c r="D1016" s="310" t="s">
        <v>1417</v>
      </c>
      <c r="E1016" s="18" t="s">
        <v>1</v>
      </c>
      <c r="F1016" s="311">
        <v>1.3520000000000001</v>
      </c>
      <c r="G1016" s="40"/>
      <c r="H1016" s="46"/>
    </row>
    <row r="1017" s="2" customFormat="1" ht="16.8" customHeight="1">
      <c r="A1017" s="40"/>
      <c r="B1017" s="46"/>
      <c r="C1017" s="312" t="s">
        <v>2478</v>
      </c>
      <c r="D1017" s="40"/>
      <c r="E1017" s="40"/>
      <c r="F1017" s="40"/>
      <c r="G1017" s="40"/>
      <c r="H1017" s="46"/>
    </row>
    <row r="1018" s="2" customFormat="1" ht="16.8" customHeight="1">
      <c r="A1018" s="40"/>
      <c r="B1018" s="46"/>
      <c r="C1018" s="310" t="s">
        <v>1408</v>
      </c>
      <c r="D1018" s="310" t="s">
        <v>1409</v>
      </c>
      <c r="E1018" s="18" t="s">
        <v>269</v>
      </c>
      <c r="F1018" s="311">
        <v>3.0419999999999998</v>
      </c>
      <c r="G1018" s="40"/>
      <c r="H1018" s="46"/>
    </row>
    <row r="1019" s="2" customFormat="1" ht="16.8" customHeight="1">
      <c r="A1019" s="40"/>
      <c r="B1019" s="46"/>
      <c r="C1019" s="310" t="s">
        <v>1421</v>
      </c>
      <c r="D1019" s="310" t="s">
        <v>1422</v>
      </c>
      <c r="E1019" s="18" t="s">
        <v>269</v>
      </c>
      <c r="F1019" s="311">
        <v>1.3520000000000001</v>
      </c>
      <c r="G1019" s="40"/>
      <c r="H1019" s="46"/>
    </row>
    <row r="1020" s="2" customFormat="1" ht="16.8" customHeight="1">
      <c r="A1020" s="40"/>
      <c r="B1020" s="46"/>
      <c r="C1020" s="310" t="s">
        <v>1425</v>
      </c>
      <c r="D1020" s="310" t="s">
        <v>1426</v>
      </c>
      <c r="E1020" s="18" t="s">
        <v>269</v>
      </c>
      <c r="F1020" s="311">
        <v>1.3520000000000001</v>
      </c>
      <c r="G1020" s="40"/>
      <c r="H1020" s="46"/>
    </row>
    <row r="1021" s="2" customFormat="1" ht="16.8" customHeight="1">
      <c r="A1021" s="40"/>
      <c r="B1021" s="46"/>
      <c r="C1021" s="310" t="s">
        <v>1210</v>
      </c>
      <c r="D1021" s="310" t="s">
        <v>1211</v>
      </c>
      <c r="E1021" s="18" t="s">
        <v>426</v>
      </c>
      <c r="F1021" s="311">
        <v>1.946</v>
      </c>
      <c r="G1021" s="40"/>
      <c r="H1021" s="46"/>
    </row>
    <row r="1022" s="2" customFormat="1" ht="16.8" customHeight="1">
      <c r="A1022" s="40"/>
      <c r="B1022" s="46"/>
      <c r="C1022" s="310" t="s">
        <v>969</v>
      </c>
      <c r="D1022" s="310" t="s">
        <v>425</v>
      </c>
      <c r="E1022" s="18" t="s">
        <v>426</v>
      </c>
      <c r="F1022" s="311">
        <v>30.033999999999999</v>
      </c>
      <c r="G1022" s="40"/>
      <c r="H1022" s="46"/>
    </row>
    <row r="1023" s="2" customFormat="1" ht="16.8" customHeight="1">
      <c r="A1023" s="40"/>
      <c r="B1023" s="46"/>
      <c r="C1023" s="306" t="s">
        <v>161</v>
      </c>
      <c r="D1023" s="307" t="s">
        <v>1</v>
      </c>
      <c r="E1023" s="308" t="s">
        <v>1</v>
      </c>
      <c r="F1023" s="309">
        <v>65.447999999999993</v>
      </c>
      <c r="G1023" s="40"/>
      <c r="H1023" s="46"/>
    </row>
    <row r="1024" s="2" customFormat="1" ht="16.8" customHeight="1">
      <c r="A1024" s="40"/>
      <c r="B1024" s="46"/>
      <c r="C1024" s="310" t="s">
        <v>161</v>
      </c>
      <c r="D1024" s="310" t="s">
        <v>1419</v>
      </c>
      <c r="E1024" s="18" t="s">
        <v>1</v>
      </c>
      <c r="F1024" s="311">
        <v>65.447999999999993</v>
      </c>
      <c r="G1024" s="40"/>
      <c r="H1024" s="46"/>
    </row>
    <row r="1025" s="2" customFormat="1" ht="16.8" customHeight="1">
      <c r="A1025" s="40"/>
      <c r="B1025" s="46"/>
      <c r="C1025" s="312" t="s">
        <v>2478</v>
      </c>
      <c r="D1025" s="40"/>
      <c r="E1025" s="40"/>
      <c r="F1025" s="40"/>
      <c r="G1025" s="40"/>
      <c r="H1025" s="46"/>
    </row>
    <row r="1026" s="2" customFormat="1" ht="16.8" customHeight="1">
      <c r="A1026" s="40"/>
      <c r="B1026" s="46"/>
      <c r="C1026" s="310" t="s">
        <v>1408</v>
      </c>
      <c r="D1026" s="310" t="s">
        <v>1409</v>
      </c>
      <c r="E1026" s="18" t="s">
        <v>269</v>
      </c>
      <c r="F1026" s="311">
        <v>3.0419999999999998</v>
      </c>
      <c r="G1026" s="40"/>
      <c r="H1026" s="46"/>
    </row>
    <row r="1027" s="2" customFormat="1">
      <c r="A1027" s="40"/>
      <c r="B1027" s="46"/>
      <c r="C1027" s="310" t="s">
        <v>1069</v>
      </c>
      <c r="D1027" s="310" t="s">
        <v>1070</v>
      </c>
      <c r="E1027" s="18" t="s">
        <v>269</v>
      </c>
      <c r="F1027" s="311">
        <v>65.447999999999993</v>
      </c>
      <c r="G1027" s="40"/>
      <c r="H1027" s="46"/>
    </row>
    <row r="1028" s="2" customFormat="1">
      <c r="A1028" s="40"/>
      <c r="B1028" s="46"/>
      <c r="C1028" s="310" t="s">
        <v>300</v>
      </c>
      <c r="D1028" s="310" t="s">
        <v>301</v>
      </c>
      <c r="E1028" s="18" t="s">
        <v>269</v>
      </c>
      <c r="F1028" s="311">
        <v>65.447999999999993</v>
      </c>
      <c r="G1028" s="40"/>
      <c r="H1028" s="46"/>
    </row>
    <row r="1029" s="2" customFormat="1" ht="16.8" customHeight="1">
      <c r="A1029" s="40"/>
      <c r="B1029" s="46"/>
      <c r="C1029" s="310" t="s">
        <v>1122</v>
      </c>
      <c r="D1029" s="310" t="s">
        <v>1123</v>
      </c>
      <c r="E1029" s="18" t="s">
        <v>269</v>
      </c>
      <c r="F1029" s="311">
        <v>130.89599999999999</v>
      </c>
      <c r="G1029" s="40"/>
      <c r="H1029" s="46"/>
    </row>
    <row r="1030" s="2" customFormat="1" ht="16.8" customHeight="1">
      <c r="A1030" s="40"/>
      <c r="B1030" s="46"/>
      <c r="C1030" s="310" t="s">
        <v>1126</v>
      </c>
      <c r="D1030" s="310" t="s">
        <v>1127</v>
      </c>
      <c r="E1030" s="18" t="s">
        <v>269</v>
      </c>
      <c r="F1030" s="311">
        <v>65.447999999999993</v>
      </c>
      <c r="G1030" s="40"/>
      <c r="H1030" s="46"/>
    </row>
    <row r="1031" s="2" customFormat="1" ht="16.8" customHeight="1">
      <c r="A1031" s="40"/>
      <c r="B1031" s="46"/>
      <c r="C1031" s="310" t="s">
        <v>527</v>
      </c>
      <c r="D1031" s="310" t="s">
        <v>528</v>
      </c>
      <c r="E1031" s="18" t="s">
        <v>269</v>
      </c>
      <c r="F1031" s="311">
        <v>65.447999999999993</v>
      </c>
      <c r="G1031" s="40"/>
      <c r="H1031" s="46"/>
    </row>
    <row r="1032" s="2" customFormat="1" ht="16.8" customHeight="1">
      <c r="A1032" s="40"/>
      <c r="B1032" s="46"/>
      <c r="C1032" s="310" t="s">
        <v>531</v>
      </c>
      <c r="D1032" s="310" t="s">
        <v>532</v>
      </c>
      <c r="E1032" s="18" t="s">
        <v>269</v>
      </c>
      <c r="F1032" s="311">
        <v>65.447999999999993</v>
      </c>
      <c r="G1032" s="40"/>
      <c r="H1032" s="46"/>
    </row>
    <row r="1033" s="2" customFormat="1">
      <c r="A1033" s="40"/>
      <c r="B1033" s="46"/>
      <c r="C1033" s="310" t="s">
        <v>964</v>
      </c>
      <c r="D1033" s="310" t="s">
        <v>965</v>
      </c>
      <c r="E1033" s="18" t="s">
        <v>426</v>
      </c>
      <c r="F1033" s="311">
        <v>15.053000000000001</v>
      </c>
      <c r="G1033" s="40"/>
      <c r="H1033" s="46"/>
    </row>
    <row r="1034" s="2" customFormat="1" ht="16.8" customHeight="1">
      <c r="A1034" s="40"/>
      <c r="B1034" s="46"/>
      <c r="C1034" s="306" t="s">
        <v>1032</v>
      </c>
      <c r="D1034" s="307" t="s">
        <v>1</v>
      </c>
      <c r="E1034" s="308" t="s">
        <v>1</v>
      </c>
      <c r="F1034" s="309">
        <v>1.69</v>
      </c>
      <c r="G1034" s="40"/>
      <c r="H1034" s="46"/>
    </row>
    <row r="1035" s="2" customFormat="1" ht="16.8" customHeight="1">
      <c r="A1035" s="40"/>
      <c r="B1035" s="46"/>
      <c r="C1035" s="310" t="s">
        <v>1032</v>
      </c>
      <c r="D1035" s="310" t="s">
        <v>1418</v>
      </c>
      <c r="E1035" s="18" t="s">
        <v>1</v>
      </c>
      <c r="F1035" s="311">
        <v>1.69</v>
      </c>
      <c r="G1035" s="40"/>
      <c r="H1035" s="46"/>
    </row>
    <row r="1036" s="2" customFormat="1" ht="16.8" customHeight="1">
      <c r="A1036" s="40"/>
      <c r="B1036" s="46"/>
      <c r="C1036" s="312" t="s">
        <v>2478</v>
      </c>
      <c r="D1036" s="40"/>
      <c r="E1036" s="40"/>
      <c r="F1036" s="40"/>
      <c r="G1036" s="40"/>
      <c r="H1036" s="46"/>
    </row>
    <row r="1037" s="2" customFormat="1" ht="16.8" customHeight="1">
      <c r="A1037" s="40"/>
      <c r="B1037" s="46"/>
      <c r="C1037" s="310" t="s">
        <v>1408</v>
      </c>
      <c r="D1037" s="310" t="s">
        <v>1409</v>
      </c>
      <c r="E1037" s="18" t="s">
        <v>269</v>
      </c>
      <c r="F1037" s="311">
        <v>3.0419999999999998</v>
      </c>
      <c r="G1037" s="40"/>
      <c r="H1037" s="46"/>
    </row>
    <row r="1038" s="2" customFormat="1" ht="16.8" customHeight="1">
      <c r="A1038" s="40"/>
      <c r="B1038" s="46"/>
      <c r="C1038" s="310" t="s">
        <v>1210</v>
      </c>
      <c r="D1038" s="310" t="s">
        <v>1211</v>
      </c>
      <c r="E1038" s="18" t="s">
        <v>426</v>
      </c>
      <c r="F1038" s="311">
        <v>1.946</v>
      </c>
      <c r="G1038" s="40"/>
      <c r="H1038" s="46"/>
    </row>
    <row r="1039" s="2" customFormat="1" ht="16.8" customHeight="1">
      <c r="A1039" s="40"/>
      <c r="B1039" s="46"/>
      <c r="C1039" s="306" t="s">
        <v>194</v>
      </c>
      <c r="D1039" s="307" t="s">
        <v>1</v>
      </c>
      <c r="E1039" s="308" t="s">
        <v>1</v>
      </c>
      <c r="F1039" s="309">
        <v>69.046000000000006</v>
      </c>
      <c r="G1039" s="40"/>
      <c r="H1039" s="46"/>
    </row>
    <row r="1040" s="2" customFormat="1" ht="16.8" customHeight="1">
      <c r="A1040" s="40"/>
      <c r="B1040" s="46"/>
      <c r="C1040" s="310" t="s">
        <v>194</v>
      </c>
      <c r="D1040" s="310" t="s">
        <v>428</v>
      </c>
      <c r="E1040" s="18" t="s">
        <v>1</v>
      </c>
      <c r="F1040" s="311">
        <v>69.046000000000006</v>
      </c>
      <c r="G1040" s="40"/>
      <c r="H1040" s="46"/>
    </row>
    <row r="1041" s="2" customFormat="1" ht="16.8" customHeight="1">
      <c r="A1041" s="40"/>
      <c r="B1041" s="46"/>
      <c r="C1041" s="312" t="s">
        <v>2478</v>
      </c>
      <c r="D1041" s="40"/>
      <c r="E1041" s="40"/>
      <c r="F1041" s="40"/>
      <c r="G1041" s="40"/>
      <c r="H1041" s="46"/>
    </row>
    <row r="1042" s="2" customFormat="1" ht="16.8" customHeight="1">
      <c r="A1042" s="40"/>
      <c r="B1042" s="46"/>
      <c r="C1042" s="310" t="s">
        <v>424</v>
      </c>
      <c r="D1042" s="310" t="s">
        <v>425</v>
      </c>
      <c r="E1042" s="18" t="s">
        <v>426</v>
      </c>
      <c r="F1042" s="311">
        <v>138.09200000000001</v>
      </c>
      <c r="G1042" s="40"/>
      <c r="H1042" s="46"/>
    </row>
    <row r="1043" s="2" customFormat="1" ht="16.8" customHeight="1">
      <c r="A1043" s="40"/>
      <c r="B1043" s="46"/>
      <c r="C1043" s="310" t="s">
        <v>431</v>
      </c>
      <c r="D1043" s="310" t="s">
        <v>432</v>
      </c>
      <c r="E1043" s="18" t="s">
        <v>348</v>
      </c>
      <c r="F1043" s="311">
        <v>69.046000000000006</v>
      </c>
      <c r="G1043" s="40"/>
      <c r="H1043" s="46"/>
    </row>
    <row r="1044" s="2" customFormat="1" ht="16.8" customHeight="1">
      <c r="A1044" s="40"/>
      <c r="B1044" s="46"/>
      <c r="C1044" s="306" t="s">
        <v>191</v>
      </c>
      <c r="D1044" s="307" t="s">
        <v>1</v>
      </c>
      <c r="E1044" s="308" t="s">
        <v>1</v>
      </c>
      <c r="F1044" s="309">
        <v>34.523000000000003</v>
      </c>
      <c r="G1044" s="40"/>
      <c r="H1044" s="46"/>
    </row>
    <row r="1045" s="2" customFormat="1" ht="16.8" customHeight="1">
      <c r="A1045" s="40"/>
      <c r="B1045" s="46"/>
      <c r="C1045" s="310" t="s">
        <v>191</v>
      </c>
      <c r="D1045" s="310" t="s">
        <v>394</v>
      </c>
      <c r="E1045" s="18" t="s">
        <v>1</v>
      </c>
      <c r="F1045" s="311">
        <v>34.523000000000003</v>
      </c>
      <c r="G1045" s="40"/>
      <c r="H1045" s="46"/>
    </row>
    <row r="1046" s="2" customFormat="1" ht="16.8" customHeight="1">
      <c r="A1046" s="40"/>
      <c r="B1046" s="46"/>
      <c r="C1046" s="312" t="s">
        <v>2478</v>
      </c>
      <c r="D1046" s="40"/>
      <c r="E1046" s="40"/>
      <c r="F1046" s="40"/>
      <c r="G1046" s="40"/>
      <c r="H1046" s="46"/>
    </row>
    <row r="1047" s="2" customFormat="1">
      <c r="A1047" s="40"/>
      <c r="B1047" s="46"/>
      <c r="C1047" s="310" t="s">
        <v>388</v>
      </c>
      <c r="D1047" s="310" t="s">
        <v>389</v>
      </c>
      <c r="E1047" s="18" t="s">
        <v>348</v>
      </c>
      <c r="F1047" s="311">
        <v>34.523000000000003</v>
      </c>
      <c r="G1047" s="40"/>
      <c r="H1047" s="46"/>
    </row>
    <row r="1048" s="2" customFormat="1">
      <c r="A1048" s="40"/>
      <c r="B1048" s="46"/>
      <c r="C1048" s="310" t="s">
        <v>396</v>
      </c>
      <c r="D1048" s="310" t="s">
        <v>397</v>
      </c>
      <c r="E1048" s="18" t="s">
        <v>348</v>
      </c>
      <c r="F1048" s="311">
        <v>138.09200000000001</v>
      </c>
      <c r="G1048" s="40"/>
      <c r="H1048" s="46"/>
    </row>
    <row r="1049" s="2" customFormat="1" ht="16.8" customHeight="1">
      <c r="A1049" s="40"/>
      <c r="B1049" s="46"/>
      <c r="C1049" s="310" t="s">
        <v>424</v>
      </c>
      <c r="D1049" s="310" t="s">
        <v>425</v>
      </c>
      <c r="E1049" s="18" t="s">
        <v>426</v>
      </c>
      <c r="F1049" s="311">
        <v>138.09200000000001</v>
      </c>
      <c r="G1049" s="40"/>
      <c r="H1049" s="46"/>
    </row>
    <row r="1050" s="2" customFormat="1" ht="16.8" customHeight="1">
      <c r="A1050" s="40"/>
      <c r="B1050" s="46"/>
      <c r="C1050" s="306" t="s">
        <v>193</v>
      </c>
      <c r="D1050" s="307" t="s">
        <v>1</v>
      </c>
      <c r="E1050" s="308" t="s">
        <v>1</v>
      </c>
      <c r="F1050" s="309">
        <v>34.523000000000003</v>
      </c>
      <c r="G1050" s="40"/>
      <c r="H1050" s="46"/>
    </row>
    <row r="1051" s="2" customFormat="1" ht="16.8" customHeight="1">
      <c r="A1051" s="40"/>
      <c r="B1051" s="46"/>
      <c r="C1051" s="310" t="s">
        <v>1</v>
      </c>
      <c r="D1051" s="310" t="s">
        <v>391</v>
      </c>
      <c r="E1051" s="18" t="s">
        <v>1</v>
      </c>
      <c r="F1051" s="311">
        <v>0</v>
      </c>
      <c r="G1051" s="40"/>
      <c r="H1051" s="46"/>
    </row>
    <row r="1052" s="2" customFormat="1" ht="16.8" customHeight="1">
      <c r="A1052" s="40"/>
      <c r="B1052" s="46"/>
      <c r="C1052" s="310" t="s">
        <v>193</v>
      </c>
      <c r="D1052" s="310" t="s">
        <v>403</v>
      </c>
      <c r="E1052" s="18" t="s">
        <v>1</v>
      </c>
      <c r="F1052" s="311">
        <v>34.523000000000003</v>
      </c>
      <c r="G1052" s="40"/>
      <c r="H1052" s="46"/>
    </row>
    <row r="1053" s="2" customFormat="1" ht="16.8" customHeight="1">
      <c r="A1053" s="40"/>
      <c r="B1053" s="46"/>
      <c r="C1053" s="312" t="s">
        <v>2478</v>
      </c>
      <c r="D1053" s="40"/>
      <c r="E1053" s="40"/>
      <c r="F1053" s="40"/>
      <c r="G1053" s="40"/>
      <c r="H1053" s="46"/>
    </row>
    <row r="1054" s="2" customFormat="1">
      <c r="A1054" s="40"/>
      <c r="B1054" s="46"/>
      <c r="C1054" s="310" t="s">
        <v>400</v>
      </c>
      <c r="D1054" s="310" t="s">
        <v>401</v>
      </c>
      <c r="E1054" s="18" t="s">
        <v>348</v>
      </c>
      <c r="F1054" s="311">
        <v>34.523000000000003</v>
      </c>
      <c r="G1054" s="40"/>
      <c r="H1054" s="46"/>
    </row>
    <row r="1055" s="2" customFormat="1">
      <c r="A1055" s="40"/>
      <c r="B1055" s="46"/>
      <c r="C1055" s="310" t="s">
        <v>405</v>
      </c>
      <c r="D1055" s="310" t="s">
        <v>406</v>
      </c>
      <c r="E1055" s="18" t="s">
        <v>348</v>
      </c>
      <c r="F1055" s="311">
        <v>138.09200000000001</v>
      </c>
      <c r="G1055" s="40"/>
      <c r="H1055" s="46"/>
    </row>
    <row r="1056" s="2" customFormat="1" ht="16.8" customHeight="1">
      <c r="A1056" s="40"/>
      <c r="B1056" s="46"/>
      <c r="C1056" s="310" t="s">
        <v>424</v>
      </c>
      <c r="D1056" s="310" t="s">
        <v>425</v>
      </c>
      <c r="E1056" s="18" t="s">
        <v>426</v>
      </c>
      <c r="F1056" s="311">
        <v>138.09200000000001</v>
      </c>
      <c r="G1056" s="40"/>
      <c r="H1056" s="46"/>
    </row>
    <row r="1057" s="2" customFormat="1" ht="16.8" customHeight="1">
      <c r="A1057" s="40"/>
      <c r="B1057" s="46"/>
      <c r="C1057" s="306" t="s">
        <v>185</v>
      </c>
      <c r="D1057" s="307" t="s">
        <v>1</v>
      </c>
      <c r="E1057" s="308" t="s">
        <v>1</v>
      </c>
      <c r="F1057" s="309">
        <v>292.08300000000003</v>
      </c>
      <c r="G1057" s="40"/>
      <c r="H1057" s="46"/>
    </row>
    <row r="1058" s="2" customFormat="1" ht="16.8" customHeight="1">
      <c r="A1058" s="40"/>
      <c r="B1058" s="46"/>
      <c r="C1058" s="310" t="s">
        <v>185</v>
      </c>
      <c r="D1058" s="310" t="s">
        <v>1092</v>
      </c>
      <c r="E1058" s="18" t="s">
        <v>1</v>
      </c>
      <c r="F1058" s="311">
        <v>292.08300000000003</v>
      </c>
      <c r="G1058" s="40"/>
      <c r="H1058" s="46"/>
    </row>
    <row r="1059" s="2" customFormat="1" ht="16.8" customHeight="1">
      <c r="A1059" s="40"/>
      <c r="B1059" s="46"/>
      <c r="C1059" s="312" t="s">
        <v>2478</v>
      </c>
      <c r="D1059" s="40"/>
      <c r="E1059" s="40"/>
      <c r="F1059" s="40"/>
      <c r="G1059" s="40"/>
      <c r="H1059" s="46"/>
    </row>
    <row r="1060" s="2" customFormat="1" ht="16.8" customHeight="1">
      <c r="A1060" s="40"/>
      <c r="B1060" s="46"/>
      <c r="C1060" s="310" t="s">
        <v>369</v>
      </c>
      <c r="D1060" s="310" t="s">
        <v>370</v>
      </c>
      <c r="E1060" s="18" t="s">
        <v>269</v>
      </c>
      <c r="F1060" s="311">
        <v>292.08300000000003</v>
      </c>
      <c r="G1060" s="40"/>
      <c r="H1060" s="46"/>
    </row>
    <row r="1061" s="2" customFormat="1" ht="16.8" customHeight="1">
      <c r="A1061" s="40"/>
      <c r="B1061" s="46"/>
      <c r="C1061" s="310" t="s">
        <v>374</v>
      </c>
      <c r="D1061" s="310" t="s">
        <v>375</v>
      </c>
      <c r="E1061" s="18" t="s">
        <v>269</v>
      </c>
      <c r="F1061" s="311">
        <v>292.08300000000003</v>
      </c>
      <c r="G1061" s="40"/>
      <c r="H1061" s="46"/>
    </row>
    <row r="1062" s="2" customFormat="1" ht="16.8" customHeight="1">
      <c r="A1062" s="40"/>
      <c r="B1062" s="46"/>
      <c r="C1062" s="306" t="s">
        <v>1198</v>
      </c>
      <c r="D1062" s="307" t="s">
        <v>1</v>
      </c>
      <c r="E1062" s="308" t="s">
        <v>1</v>
      </c>
      <c r="F1062" s="309">
        <v>0</v>
      </c>
      <c r="G1062" s="40"/>
      <c r="H1062" s="46"/>
    </row>
    <row r="1063" s="2" customFormat="1" ht="16.8" customHeight="1">
      <c r="A1063" s="40"/>
      <c r="B1063" s="46"/>
      <c r="C1063" s="310" t="s">
        <v>1198</v>
      </c>
      <c r="D1063" s="310" t="s">
        <v>85</v>
      </c>
      <c r="E1063" s="18" t="s">
        <v>1</v>
      </c>
      <c r="F1063" s="311">
        <v>0</v>
      </c>
      <c r="G1063" s="40"/>
      <c r="H1063" s="46"/>
    </row>
    <row r="1064" s="2" customFormat="1" ht="16.8" customHeight="1">
      <c r="A1064" s="40"/>
      <c r="B1064" s="46"/>
      <c r="C1064" s="306" t="s">
        <v>1025</v>
      </c>
      <c r="D1064" s="307" t="s">
        <v>1</v>
      </c>
      <c r="E1064" s="308" t="s">
        <v>1</v>
      </c>
      <c r="F1064" s="309">
        <v>1.7490000000000001</v>
      </c>
      <c r="G1064" s="40"/>
      <c r="H1064" s="46"/>
    </row>
    <row r="1065" s="2" customFormat="1" ht="16.8" customHeight="1">
      <c r="A1065" s="40"/>
      <c r="B1065" s="46"/>
      <c r="C1065" s="310" t="s">
        <v>1025</v>
      </c>
      <c r="D1065" s="310" t="s">
        <v>1065</v>
      </c>
      <c r="E1065" s="18" t="s">
        <v>1</v>
      </c>
      <c r="F1065" s="311">
        <v>1.7490000000000001</v>
      </c>
      <c r="G1065" s="40"/>
      <c r="H1065" s="46"/>
    </row>
    <row r="1066" s="2" customFormat="1" ht="16.8" customHeight="1">
      <c r="A1066" s="40"/>
      <c r="B1066" s="46"/>
      <c r="C1066" s="312" t="s">
        <v>2478</v>
      </c>
      <c r="D1066" s="40"/>
      <c r="E1066" s="40"/>
      <c r="F1066" s="40"/>
      <c r="G1066" s="40"/>
      <c r="H1066" s="46"/>
    </row>
    <row r="1067" s="2" customFormat="1" ht="16.8" customHeight="1">
      <c r="A1067" s="40"/>
      <c r="B1067" s="46"/>
      <c r="C1067" s="310" t="s">
        <v>1408</v>
      </c>
      <c r="D1067" s="310" t="s">
        <v>1409</v>
      </c>
      <c r="E1067" s="18" t="s">
        <v>269</v>
      </c>
      <c r="F1067" s="311">
        <v>3.0419999999999998</v>
      </c>
      <c r="G1067" s="40"/>
      <c r="H1067" s="46"/>
    </row>
    <row r="1068" s="2" customFormat="1" ht="16.8" customHeight="1">
      <c r="A1068" s="40"/>
      <c r="B1068" s="46"/>
      <c r="C1068" s="310" t="s">
        <v>364</v>
      </c>
      <c r="D1068" s="310" t="s">
        <v>365</v>
      </c>
      <c r="E1068" s="18" t="s">
        <v>348</v>
      </c>
      <c r="F1068" s="311">
        <v>6.6379999999999999</v>
      </c>
      <c r="G1068" s="40"/>
      <c r="H1068" s="46"/>
    </row>
    <row r="1069" s="2" customFormat="1" ht="16.8" customHeight="1">
      <c r="A1069" s="40"/>
      <c r="B1069" s="46"/>
      <c r="C1069" s="310" t="s">
        <v>369</v>
      </c>
      <c r="D1069" s="310" t="s">
        <v>370</v>
      </c>
      <c r="E1069" s="18" t="s">
        <v>269</v>
      </c>
      <c r="F1069" s="311">
        <v>292.08300000000003</v>
      </c>
      <c r="G1069" s="40"/>
      <c r="H1069" s="46"/>
    </row>
    <row r="1070" s="2" customFormat="1" ht="16.8" customHeight="1">
      <c r="A1070" s="40"/>
      <c r="B1070" s="46"/>
      <c r="C1070" s="306" t="s">
        <v>210</v>
      </c>
      <c r="D1070" s="307" t="s">
        <v>1</v>
      </c>
      <c r="E1070" s="308" t="s">
        <v>1</v>
      </c>
      <c r="F1070" s="309">
        <v>4.4960000000000004</v>
      </c>
      <c r="G1070" s="40"/>
      <c r="H1070" s="46"/>
    </row>
    <row r="1071" s="2" customFormat="1" ht="16.8" customHeight="1">
      <c r="A1071" s="40"/>
      <c r="B1071" s="46"/>
      <c r="C1071" s="310" t="s">
        <v>210</v>
      </c>
      <c r="D1071" s="310" t="s">
        <v>1542</v>
      </c>
      <c r="E1071" s="18" t="s">
        <v>1</v>
      </c>
      <c r="F1071" s="311">
        <v>4.4960000000000004</v>
      </c>
      <c r="G1071" s="40"/>
      <c r="H1071" s="46"/>
    </row>
    <row r="1072" s="2" customFormat="1" ht="16.8" customHeight="1">
      <c r="A1072" s="40"/>
      <c r="B1072" s="46"/>
      <c r="C1072" s="312" t="s">
        <v>2478</v>
      </c>
      <c r="D1072" s="40"/>
      <c r="E1072" s="40"/>
      <c r="F1072" s="40"/>
      <c r="G1072" s="40"/>
      <c r="H1072" s="46"/>
    </row>
    <row r="1073" s="2" customFormat="1" ht="16.8" customHeight="1">
      <c r="A1073" s="40"/>
      <c r="B1073" s="46"/>
      <c r="C1073" s="310" t="s">
        <v>975</v>
      </c>
      <c r="D1073" s="310" t="s">
        <v>976</v>
      </c>
      <c r="E1073" s="18" t="s">
        <v>426</v>
      </c>
      <c r="F1073" s="311">
        <v>4.4960000000000004</v>
      </c>
      <c r="G1073" s="40"/>
      <c r="H1073" s="46"/>
    </row>
    <row r="1074" s="2" customFormat="1">
      <c r="A1074" s="40"/>
      <c r="B1074" s="46"/>
      <c r="C1074" s="310" t="s">
        <v>980</v>
      </c>
      <c r="D1074" s="310" t="s">
        <v>981</v>
      </c>
      <c r="E1074" s="18" t="s">
        <v>426</v>
      </c>
      <c r="F1074" s="311">
        <v>4.4960000000000004</v>
      </c>
      <c r="G1074" s="40"/>
      <c r="H1074" s="46"/>
    </row>
    <row r="1075" s="2" customFormat="1" ht="16.8" customHeight="1">
      <c r="A1075" s="40"/>
      <c r="B1075" s="46"/>
      <c r="C1075" s="306" t="s">
        <v>1051</v>
      </c>
      <c r="D1075" s="307" t="s">
        <v>1</v>
      </c>
      <c r="E1075" s="308" t="s">
        <v>1</v>
      </c>
      <c r="F1075" s="309">
        <v>1.946</v>
      </c>
      <c r="G1075" s="40"/>
      <c r="H1075" s="46"/>
    </row>
    <row r="1076" s="2" customFormat="1" ht="16.8" customHeight="1">
      <c r="A1076" s="40"/>
      <c r="B1076" s="46"/>
      <c r="C1076" s="310" t="s">
        <v>1051</v>
      </c>
      <c r="D1076" s="310" t="s">
        <v>1536</v>
      </c>
      <c r="E1076" s="18" t="s">
        <v>1</v>
      </c>
      <c r="F1076" s="311">
        <v>1.946</v>
      </c>
      <c r="G1076" s="40"/>
      <c r="H1076" s="46"/>
    </row>
    <row r="1077" s="2" customFormat="1" ht="16.8" customHeight="1">
      <c r="A1077" s="40"/>
      <c r="B1077" s="46"/>
      <c r="C1077" s="312" t="s">
        <v>2478</v>
      </c>
      <c r="D1077" s="40"/>
      <c r="E1077" s="40"/>
      <c r="F1077" s="40"/>
      <c r="G1077" s="40"/>
      <c r="H1077" s="46"/>
    </row>
    <row r="1078" s="2" customFormat="1" ht="16.8" customHeight="1">
      <c r="A1078" s="40"/>
      <c r="B1078" s="46"/>
      <c r="C1078" s="310" t="s">
        <v>1210</v>
      </c>
      <c r="D1078" s="310" t="s">
        <v>1211</v>
      </c>
      <c r="E1078" s="18" t="s">
        <v>426</v>
      </c>
      <c r="F1078" s="311">
        <v>1.946</v>
      </c>
      <c r="G1078" s="40"/>
      <c r="H1078" s="46"/>
    </row>
    <row r="1079" s="2" customFormat="1" ht="16.8" customHeight="1">
      <c r="A1079" s="40"/>
      <c r="B1079" s="46"/>
      <c r="C1079" s="310" t="s">
        <v>954</v>
      </c>
      <c r="D1079" s="310" t="s">
        <v>955</v>
      </c>
      <c r="E1079" s="18" t="s">
        <v>426</v>
      </c>
      <c r="F1079" s="311">
        <v>48.978999999999999</v>
      </c>
      <c r="G1079" s="40"/>
      <c r="H1079" s="46"/>
    </row>
    <row r="1080" s="2" customFormat="1" ht="16.8" customHeight="1">
      <c r="A1080" s="40"/>
      <c r="B1080" s="46"/>
      <c r="C1080" s="306" t="s">
        <v>208</v>
      </c>
      <c r="D1080" s="307" t="s">
        <v>1</v>
      </c>
      <c r="E1080" s="308" t="s">
        <v>1</v>
      </c>
      <c r="F1080" s="309">
        <v>45.087000000000003</v>
      </c>
      <c r="G1080" s="40"/>
      <c r="H1080" s="46"/>
    </row>
    <row r="1081" s="2" customFormat="1" ht="16.8" customHeight="1">
      <c r="A1081" s="40"/>
      <c r="B1081" s="46"/>
      <c r="C1081" s="310" t="s">
        <v>208</v>
      </c>
      <c r="D1081" s="310" t="s">
        <v>1531</v>
      </c>
      <c r="E1081" s="18" t="s">
        <v>1</v>
      </c>
      <c r="F1081" s="311">
        <v>45.087000000000003</v>
      </c>
      <c r="G1081" s="40"/>
      <c r="H1081" s="46"/>
    </row>
    <row r="1082" s="2" customFormat="1" ht="16.8" customHeight="1">
      <c r="A1082" s="40"/>
      <c r="B1082" s="46"/>
      <c r="C1082" s="306" t="s">
        <v>204</v>
      </c>
      <c r="D1082" s="307" t="s">
        <v>1</v>
      </c>
      <c r="E1082" s="308" t="s">
        <v>1</v>
      </c>
      <c r="F1082" s="309">
        <v>30.033999999999999</v>
      </c>
      <c r="G1082" s="40"/>
      <c r="H1082" s="46"/>
    </row>
    <row r="1083" s="2" customFormat="1" ht="16.8" customHeight="1">
      <c r="A1083" s="40"/>
      <c r="B1083" s="46"/>
      <c r="C1083" s="310" t="s">
        <v>204</v>
      </c>
      <c r="D1083" s="310" t="s">
        <v>1540</v>
      </c>
      <c r="E1083" s="18" t="s">
        <v>1</v>
      </c>
      <c r="F1083" s="311">
        <v>30.033999999999999</v>
      </c>
      <c r="G1083" s="40"/>
      <c r="H1083" s="46"/>
    </row>
    <row r="1084" s="2" customFormat="1" ht="16.8" customHeight="1">
      <c r="A1084" s="40"/>
      <c r="B1084" s="46"/>
      <c r="C1084" s="312" t="s">
        <v>2478</v>
      </c>
      <c r="D1084" s="40"/>
      <c r="E1084" s="40"/>
      <c r="F1084" s="40"/>
      <c r="G1084" s="40"/>
      <c r="H1084" s="46"/>
    </row>
    <row r="1085" s="2" customFormat="1" ht="16.8" customHeight="1">
      <c r="A1085" s="40"/>
      <c r="B1085" s="46"/>
      <c r="C1085" s="310" t="s">
        <v>969</v>
      </c>
      <c r="D1085" s="310" t="s">
        <v>425</v>
      </c>
      <c r="E1085" s="18" t="s">
        <v>426</v>
      </c>
      <c r="F1085" s="311">
        <v>30.033999999999999</v>
      </c>
      <c r="G1085" s="40"/>
      <c r="H1085" s="46"/>
    </row>
    <row r="1086" s="2" customFormat="1" ht="16.8" customHeight="1">
      <c r="A1086" s="40"/>
      <c r="B1086" s="46"/>
      <c r="C1086" s="310" t="s">
        <v>954</v>
      </c>
      <c r="D1086" s="310" t="s">
        <v>955</v>
      </c>
      <c r="E1086" s="18" t="s">
        <v>426</v>
      </c>
      <c r="F1086" s="311">
        <v>48.978999999999999</v>
      </c>
      <c r="G1086" s="40"/>
      <c r="H1086" s="46"/>
    </row>
    <row r="1087" s="2" customFormat="1" ht="16.8" customHeight="1">
      <c r="A1087" s="40"/>
      <c r="B1087" s="46"/>
      <c r="C1087" s="310" t="s">
        <v>959</v>
      </c>
      <c r="D1087" s="310" t="s">
        <v>960</v>
      </c>
      <c r="E1087" s="18" t="s">
        <v>426</v>
      </c>
      <c r="F1087" s="311">
        <v>586.13099999999997</v>
      </c>
      <c r="G1087" s="40"/>
      <c r="H1087" s="46"/>
    </row>
    <row r="1088" s="2" customFormat="1" ht="16.8" customHeight="1">
      <c r="A1088" s="40"/>
      <c r="B1088" s="46"/>
      <c r="C1088" s="306" t="s">
        <v>206</v>
      </c>
      <c r="D1088" s="307" t="s">
        <v>1</v>
      </c>
      <c r="E1088" s="308" t="s">
        <v>1</v>
      </c>
      <c r="F1088" s="309">
        <v>15.053000000000001</v>
      </c>
      <c r="G1088" s="40"/>
      <c r="H1088" s="46"/>
    </row>
    <row r="1089" s="2" customFormat="1" ht="16.8" customHeight="1">
      <c r="A1089" s="40"/>
      <c r="B1089" s="46"/>
      <c r="C1089" s="310" t="s">
        <v>206</v>
      </c>
      <c r="D1089" s="310" t="s">
        <v>1538</v>
      </c>
      <c r="E1089" s="18" t="s">
        <v>1</v>
      </c>
      <c r="F1089" s="311">
        <v>15.053000000000001</v>
      </c>
      <c r="G1089" s="40"/>
      <c r="H1089" s="46"/>
    </row>
    <row r="1090" s="2" customFormat="1" ht="16.8" customHeight="1">
      <c r="A1090" s="40"/>
      <c r="B1090" s="46"/>
      <c r="C1090" s="312" t="s">
        <v>2478</v>
      </c>
      <c r="D1090" s="40"/>
      <c r="E1090" s="40"/>
      <c r="F1090" s="40"/>
      <c r="G1090" s="40"/>
      <c r="H1090" s="46"/>
    </row>
    <row r="1091" s="2" customFormat="1">
      <c r="A1091" s="40"/>
      <c r="B1091" s="46"/>
      <c r="C1091" s="310" t="s">
        <v>964</v>
      </c>
      <c r="D1091" s="310" t="s">
        <v>965</v>
      </c>
      <c r="E1091" s="18" t="s">
        <v>426</v>
      </c>
      <c r="F1091" s="311">
        <v>15.053000000000001</v>
      </c>
      <c r="G1091" s="40"/>
      <c r="H1091" s="46"/>
    </row>
    <row r="1092" s="2" customFormat="1" ht="16.8" customHeight="1">
      <c r="A1092" s="40"/>
      <c r="B1092" s="46"/>
      <c r="C1092" s="310" t="s">
        <v>954</v>
      </c>
      <c r="D1092" s="310" t="s">
        <v>955</v>
      </c>
      <c r="E1092" s="18" t="s">
        <v>426</v>
      </c>
      <c r="F1092" s="311">
        <v>48.978999999999999</v>
      </c>
      <c r="G1092" s="40"/>
      <c r="H1092" s="46"/>
    </row>
    <row r="1093" s="2" customFormat="1" ht="16.8" customHeight="1">
      <c r="A1093" s="40"/>
      <c r="B1093" s="46"/>
      <c r="C1093" s="310" t="s">
        <v>959</v>
      </c>
      <c r="D1093" s="310" t="s">
        <v>960</v>
      </c>
      <c r="E1093" s="18" t="s">
        <v>426</v>
      </c>
      <c r="F1093" s="311">
        <v>586.13099999999997</v>
      </c>
      <c r="G1093" s="40"/>
      <c r="H1093" s="46"/>
    </row>
    <row r="1094" s="2" customFormat="1" ht="16.8" customHeight="1">
      <c r="A1094" s="40"/>
      <c r="B1094" s="46"/>
      <c r="C1094" s="306" t="s">
        <v>202</v>
      </c>
      <c r="D1094" s="307" t="s">
        <v>1</v>
      </c>
      <c r="E1094" s="308" t="s">
        <v>1</v>
      </c>
      <c r="F1094" s="309">
        <v>6.4400000000000004</v>
      </c>
      <c r="G1094" s="40"/>
      <c r="H1094" s="46"/>
    </row>
    <row r="1095" s="2" customFormat="1" ht="16.8" customHeight="1">
      <c r="A1095" s="40"/>
      <c r="B1095" s="46"/>
      <c r="C1095" s="310" t="s">
        <v>202</v>
      </c>
      <c r="D1095" s="310" t="s">
        <v>1515</v>
      </c>
      <c r="E1095" s="18" t="s">
        <v>1</v>
      </c>
      <c r="F1095" s="311">
        <v>6.4400000000000004</v>
      </c>
      <c r="G1095" s="40"/>
      <c r="H1095" s="46"/>
    </row>
    <row r="1096" s="2" customFormat="1" ht="16.8" customHeight="1">
      <c r="A1096" s="40"/>
      <c r="B1096" s="46"/>
      <c r="C1096" s="312" t="s">
        <v>2478</v>
      </c>
      <c r="D1096" s="40"/>
      <c r="E1096" s="40"/>
      <c r="F1096" s="40"/>
      <c r="G1096" s="40"/>
      <c r="H1096" s="46"/>
    </row>
    <row r="1097" s="2" customFormat="1" ht="16.8" customHeight="1">
      <c r="A1097" s="40"/>
      <c r="B1097" s="46"/>
      <c r="C1097" s="310" t="s">
        <v>879</v>
      </c>
      <c r="D1097" s="310" t="s">
        <v>880</v>
      </c>
      <c r="E1097" s="18" t="s">
        <v>308</v>
      </c>
      <c r="F1097" s="311">
        <v>6.4400000000000004</v>
      </c>
      <c r="G1097" s="40"/>
      <c r="H1097" s="46"/>
    </row>
    <row r="1098" s="2" customFormat="1" ht="16.8" customHeight="1">
      <c r="A1098" s="40"/>
      <c r="B1098" s="46"/>
      <c r="C1098" s="310" t="s">
        <v>884</v>
      </c>
      <c r="D1098" s="310" t="s">
        <v>885</v>
      </c>
      <c r="E1098" s="18" t="s">
        <v>308</v>
      </c>
      <c r="F1098" s="311">
        <v>6.4400000000000004</v>
      </c>
      <c r="G1098" s="40"/>
      <c r="H1098" s="46"/>
    </row>
    <row r="1099" s="2" customFormat="1" ht="16.8" customHeight="1">
      <c r="A1099" s="40"/>
      <c r="B1099" s="46"/>
      <c r="C1099" s="306" t="s">
        <v>1085</v>
      </c>
      <c r="D1099" s="307" t="s">
        <v>1</v>
      </c>
      <c r="E1099" s="308" t="s">
        <v>1</v>
      </c>
      <c r="F1099" s="309">
        <v>2.1640000000000001</v>
      </c>
      <c r="G1099" s="40"/>
      <c r="H1099" s="46"/>
    </row>
    <row r="1100" s="2" customFormat="1" ht="16.8" customHeight="1">
      <c r="A1100" s="40"/>
      <c r="B1100" s="46"/>
      <c r="C1100" s="310" t="s">
        <v>1085</v>
      </c>
      <c r="D1100" s="310" t="s">
        <v>1436</v>
      </c>
      <c r="E1100" s="18" t="s">
        <v>1</v>
      </c>
      <c r="F1100" s="311">
        <v>2.1640000000000001</v>
      </c>
      <c r="G1100" s="40"/>
      <c r="H1100" s="46"/>
    </row>
    <row r="1101" s="2" customFormat="1" ht="16.8" customHeight="1">
      <c r="A1101" s="40"/>
      <c r="B1101" s="46"/>
      <c r="C1101" s="306" t="s">
        <v>350</v>
      </c>
      <c r="D1101" s="307" t="s">
        <v>1</v>
      </c>
      <c r="E1101" s="308" t="s">
        <v>1</v>
      </c>
      <c r="F1101" s="309">
        <v>87.170000000000002</v>
      </c>
      <c r="G1101" s="40"/>
      <c r="H1101" s="46"/>
    </row>
    <row r="1102" s="2" customFormat="1" ht="16.8" customHeight="1">
      <c r="A1102" s="40"/>
      <c r="B1102" s="46"/>
      <c r="C1102" s="310" t="s">
        <v>350</v>
      </c>
      <c r="D1102" s="310" t="s">
        <v>1437</v>
      </c>
      <c r="E1102" s="18" t="s">
        <v>1</v>
      </c>
      <c r="F1102" s="311">
        <v>87.170000000000002</v>
      </c>
      <c r="G1102" s="40"/>
      <c r="H1102" s="46"/>
    </row>
    <row r="1103" s="2" customFormat="1" ht="16.8" customHeight="1">
      <c r="A1103" s="40"/>
      <c r="B1103" s="46"/>
      <c r="C1103" s="306" t="s">
        <v>180</v>
      </c>
      <c r="D1103" s="307" t="s">
        <v>1</v>
      </c>
      <c r="E1103" s="308" t="s">
        <v>1</v>
      </c>
      <c r="F1103" s="309">
        <v>89.334000000000003</v>
      </c>
      <c r="G1103" s="40"/>
      <c r="H1103" s="46"/>
    </row>
    <row r="1104" s="2" customFormat="1" ht="16.8" customHeight="1">
      <c r="A1104" s="40"/>
      <c r="B1104" s="46"/>
      <c r="C1104" s="310" t="s">
        <v>180</v>
      </c>
      <c r="D1104" s="310" t="s">
        <v>357</v>
      </c>
      <c r="E1104" s="18" t="s">
        <v>1</v>
      </c>
      <c r="F1104" s="311">
        <v>89.334000000000003</v>
      </c>
      <c r="G1104" s="40"/>
      <c r="H1104" s="46"/>
    </row>
    <row r="1105" s="2" customFormat="1" ht="16.8" customHeight="1">
      <c r="A1105" s="40"/>
      <c r="B1105" s="46"/>
      <c r="C1105" s="312" t="s">
        <v>2478</v>
      </c>
      <c r="D1105" s="40"/>
      <c r="E1105" s="40"/>
      <c r="F1105" s="40"/>
      <c r="G1105" s="40"/>
      <c r="H1105" s="46"/>
    </row>
    <row r="1106" s="2" customFormat="1">
      <c r="A1106" s="40"/>
      <c r="B1106" s="46"/>
      <c r="C1106" s="310" t="s">
        <v>1278</v>
      </c>
      <c r="D1106" s="310" t="s">
        <v>1279</v>
      </c>
      <c r="E1106" s="18" t="s">
        <v>348</v>
      </c>
      <c r="F1106" s="311">
        <v>44.667000000000002</v>
      </c>
      <c r="G1106" s="40"/>
      <c r="H1106" s="46"/>
    </row>
    <row r="1107" s="2" customFormat="1">
      <c r="A1107" s="40"/>
      <c r="B1107" s="46"/>
      <c r="C1107" s="310" t="s">
        <v>1283</v>
      </c>
      <c r="D1107" s="310" t="s">
        <v>1284</v>
      </c>
      <c r="E1107" s="18" t="s">
        <v>348</v>
      </c>
      <c r="F1107" s="311">
        <v>44.667000000000002</v>
      </c>
      <c r="G1107" s="40"/>
      <c r="H1107" s="46"/>
    </row>
    <row r="1108" s="2" customFormat="1">
      <c r="A1108" s="40"/>
      <c r="B1108" s="46"/>
      <c r="C1108" s="310" t="s">
        <v>388</v>
      </c>
      <c r="D1108" s="310" t="s">
        <v>389</v>
      </c>
      <c r="E1108" s="18" t="s">
        <v>348</v>
      </c>
      <c r="F1108" s="311">
        <v>34.523000000000003</v>
      </c>
      <c r="G1108" s="40"/>
      <c r="H1108" s="46"/>
    </row>
    <row r="1109" s="2" customFormat="1">
      <c r="A1109" s="40"/>
      <c r="B1109" s="46"/>
      <c r="C1109" s="310" t="s">
        <v>400</v>
      </c>
      <c r="D1109" s="310" t="s">
        <v>401</v>
      </c>
      <c r="E1109" s="18" t="s">
        <v>348</v>
      </c>
      <c r="F1109" s="311">
        <v>34.523000000000003</v>
      </c>
      <c r="G1109" s="40"/>
      <c r="H1109" s="46"/>
    </row>
    <row r="1110" s="2" customFormat="1" ht="16.8" customHeight="1">
      <c r="A1110" s="40"/>
      <c r="B1110" s="46"/>
      <c r="C1110" s="306" t="s">
        <v>178</v>
      </c>
      <c r="D1110" s="307" t="s">
        <v>1</v>
      </c>
      <c r="E1110" s="308" t="s">
        <v>1</v>
      </c>
      <c r="F1110" s="309">
        <v>0</v>
      </c>
      <c r="G1110" s="40"/>
      <c r="H1110" s="46"/>
    </row>
    <row r="1111" s="2" customFormat="1" ht="16.8" customHeight="1">
      <c r="A1111" s="40"/>
      <c r="B1111" s="46"/>
      <c r="C1111" s="310" t="s">
        <v>178</v>
      </c>
      <c r="D1111" s="310" t="s">
        <v>1087</v>
      </c>
      <c r="E1111" s="18" t="s">
        <v>1</v>
      </c>
      <c r="F1111" s="311">
        <v>0</v>
      </c>
      <c r="G1111" s="40"/>
      <c r="H1111" s="46"/>
    </row>
    <row r="1112" s="2" customFormat="1" ht="16.8" customHeight="1">
      <c r="A1112" s="40"/>
      <c r="B1112" s="46"/>
      <c r="C1112" s="312" t="s">
        <v>2478</v>
      </c>
      <c r="D1112" s="40"/>
      <c r="E1112" s="40"/>
      <c r="F1112" s="40"/>
      <c r="G1112" s="40"/>
      <c r="H1112" s="46"/>
    </row>
    <row r="1113" s="2" customFormat="1">
      <c r="A1113" s="40"/>
      <c r="B1113" s="46"/>
      <c r="C1113" s="310" t="s">
        <v>1278</v>
      </c>
      <c r="D1113" s="310" t="s">
        <v>1279</v>
      </c>
      <c r="E1113" s="18" t="s">
        <v>348</v>
      </c>
      <c r="F1113" s="311">
        <v>44.667000000000002</v>
      </c>
      <c r="G1113" s="40"/>
      <c r="H1113" s="46"/>
    </row>
    <row r="1114" s="2" customFormat="1" ht="16.8" customHeight="1">
      <c r="A1114" s="40"/>
      <c r="B1114" s="46"/>
      <c r="C1114" s="310" t="s">
        <v>435</v>
      </c>
      <c r="D1114" s="310" t="s">
        <v>436</v>
      </c>
      <c r="E1114" s="18" t="s">
        <v>348</v>
      </c>
      <c r="F1114" s="311">
        <v>76.578999999999994</v>
      </c>
      <c r="G1114" s="40"/>
      <c r="H1114" s="46"/>
    </row>
    <row r="1115" s="2" customFormat="1" ht="16.8" customHeight="1">
      <c r="A1115" s="40"/>
      <c r="B1115" s="46"/>
      <c r="C1115" s="306" t="s">
        <v>176</v>
      </c>
      <c r="D1115" s="307" t="s">
        <v>1</v>
      </c>
      <c r="E1115" s="308" t="s">
        <v>1</v>
      </c>
      <c r="F1115" s="309">
        <v>89.334000000000003</v>
      </c>
      <c r="G1115" s="40"/>
      <c r="H1115" s="46"/>
    </row>
    <row r="1116" s="2" customFormat="1" ht="16.8" customHeight="1">
      <c r="A1116" s="40"/>
      <c r="B1116" s="46"/>
      <c r="C1116" s="310" t="s">
        <v>1085</v>
      </c>
      <c r="D1116" s="310" t="s">
        <v>1436</v>
      </c>
      <c r="E1116" s="18" t="s">
        <v>1</v>
      </c>
      <c r="F1116" s="311">
        <v>2.1640000000000001</v>
      </c>
      <c r="G1116" s="40"/>
      <c r="H1116" s="46"/>
    </row>
    <row r="1117" s="2" customFormat="1" ht="16.8" customHeight="1">
      <c r="A1117" s="40"/>
      <c r="B1117" s="46"/>
      <c r="C1117" s="310" t="s">
        <v>350</v>
      </c>
      <c r="D1117" s="310" t="s">
        <v>1437</v>
      </c>
      <c r="E1117" s="18" t="s">
        <v>1</v>
      </c>
      <c r="F1117" s="311">
        <v>87.170000000000002</v>
      </c>
      <c r="G1117" s="40"/>
      <c r="H1117" s="46"/>
    </row>
    <row r="1118" s="2" customFormat="1" ht="16.8" customHeight="1">
      <c r="A1118" s="40"/>
      <c r="B1118" s="46"/>
      <c r="C1118" s="310" t="s">
        <v>176</v>
      </c>
      <c r="D1118" s="310" t="s">
        <v>281</v>
      </c>
      <c r="E1118" s="18" t="s">
        <v>1</v>
      </c>
      <c r="F1118" s="311">
        <v>89.334000000000003</v>
      </c>
      <c r="G1118" s="40"/>
      <c r="H1118" s="46"/>
    </row>
    <row r="1119" s="2" customFormat="1" ht="16.8" customHeight="1">
      <c r="A1119" s="40"/>
      <c r="B1119" s="46"/>
      <c r="C1119" s="312" t="s">
        <v>2478</v>
      </c>
      <c r="D1119" s="40"/>
      <c r="E1119" s="40"/>
      <c r="F1119" s="40"/>
      <c r="G1119" s="40"/>
      <c r="H1119" s="46"/>
    </row>
    <row r="1120" s="2" customFormat="1">
      <c r="A1120" s="40"/>
      <c r="B1120" s="46"/>
      <c r="C1120" s="310" t="s">
        <v>1278</v>
      </c>
      <c r="D1120" s="310" t="s">
        <v>1279</v>
      </c>
      <c r="E1120" s="18" t="s">
        <v>348</v>
      </c>
      <c r="F1120" s="311">
        <v>44.667000000000002</v>
      </c>
      <c r="G1120" s="40"/>
      <c r="H1120" s="46"/>
    </row>
    <row r="1121" s="2" customFormat="1">
      <c r="A1121" s="40"/>
      <c r="B1121" s="46"/>
      <c r="C1121" s="310" t="s">
        <v>388</v>
      </c>
      <c r="D1121" s="310" t="s">
        <v>389</v>
      </c>
      <c r="E1121" s="18" t="s">
        <v>348</v>
      </c>
      <c r="F1121" s="311">
        <v>34.523000000000003</v>
      </c>
      <c r="G1121" s="40"/>
      <c r="H1121" s="46"/>
    </row>
    <row r="1122" s="2" customFormat="1">
      <c r="A1122" s="40"/>
      <c r="B1122" s="46"/>
      <c r="C1122" s="310" t="s">
        <v>400</v>
      </c>
      <c r="D1122" s="310" t="s">
        <v>401</v>
      </c>
      <c r="E1122" s="18" t="s">
        <v>348</v>
      </c>
      <c r="F1122" s="311">
        <v>34.523000000000003</v>
      </c>
      <c r="G1122" s="40"/>
      <c r="H1122" s="46"/>
    </row>
    <row r="1123" s="2" customFormat="1" ht="16.8" customHeight="1">
      <c r="A1123" s="40"/>
      <c r="B1123" s="46"/>
      <c r="C1123" s="310" t="s">
        <v>435</v>
      </c>
      <c r="D1123" s="310" t="s">
        <v>436</v>
      </c>
      <c r="E1123" s="18" t="s">
        <v>348</v>
      </c>
      <c r="F1123" s="311">
        <v>76.578999999999994</v>
      </c>
      <c r="G1123" s="40"/>
      <c r="H1123" s="46"/>
    </row>
    <row r="1124" s="2" customFormat="1" ht="16.8" customHeight="1">
      <c r="A1124" s="40"/>
      <c r="B1124" s="46"/>
      <c r="C1124" s="306" t="s">
        <v>182</v>
      </c>
      <c r="D1124" s="307" t="s">
        <v>1</v>
      </c>
      <c r="E1124" s="308" t="s">
        <v>1</v>
      </c>
      <c r="F1124" s="309">
        <v>44.667000000000002</v>
      </c>
      <c r="G1124" s="40"/>
      <c r="H1124" s="46"/>
    </row>
    <row r="1125" s="2" customFormat="1" ht="16.8" customHeight="1">
      <c r="A1125" s="40"/>
      <c r="B1125" s="46"/>
      <c r="C1125" s="310" t="s">
        <v>182</v>
      </c>
      <c r="D1125" s="310" t="s">
        <v>358</v>
      </c>
      <c r="E1125" s="18" t="s">
        <v>1</v>
      </c>
      <c r="F1125" s="311">
        <v>44.667000000000002</v>
      </c>
      <c r="G1125" s="40"/>
      <c r="H1125" s="46"/>
    </row>
    <row r="1126" s="2" customFormat="1" ht="16.8" customHeight="1">
      <c r="A1126" s="40"/>
      <c r="B1126" s="46"/>
      <c r="C1126" s="312" t="s">
        <v>2478</v>
      </c>
      <c r="D1126" s="40"/>
      <c r="E1126" s="40"/>
      <c r="F1126" s="40"/>
      <c r="G1126" s="40"/>
      <c r="H1126" s="46"/>
    </row>
    <row r="1127" s="2" customFormat="1">
      <c r="A1127" s="40"/>
      <c r="B1127" s="46"/>
      <c r="C1127" s="310" t="s">
        <v>1278</v>
      </c>
      <c r="D1127" s="310" t="s">
        <v>1279</v>
      </c>
      <c r="E1127" s="18" t="s">
        <v>348</v>
      </c>
      <c r="F1127" s="311">
        <v>44.667000000000002</v>
      </c>
      <c r="G1127" s="40"/>
      <c r="H1127" s="46"/>
    </row>
    <row r="1128" s="2" customFormat="1">
      <c r="A1128" s="40"/>
      <c r="B1128" s="46"/>
      <c r="C1128" s="310" t="s">
        <v>388</v>
      </c>
      <c r="D1128" s="310" t="s">
        <v>389</v>
      </c>
      <c r="E1128" s="18" t="s">
        <v>348</v>
      </c>
      <c r="F1128" s="311">
        <v>34.523000000000003</v>
      </c>
      <c r="G1128" s="40"/>
      <c r="H1128" s="46"/>
    </row>
    <row r="1129" s="2" customFormat="1" ht="16.8" customHeight="1">
      <c r="A1129" s="40"/>
      <c r="B1129" s="46"/>
      <c r="C1129" s="306" t="s">
        <v>184</v>
      </c>
      <c r="D1129" s="307" t="s">
        <v>1</v>
      </c>
      <c r="E1129" s="308" t="s">
        <v>1</v>
      </c>
      <c r="F1129" s="309">
        <v>44.667000000000002</v>
      </c>
      <c r="G1129" s="40"/>
      <c r="H1129" s="46"/>
    </row>
    <row r="1130" s="2" customFormat="1" ht="16.8" customHeight="1">
      <c r="A1130" s="40"/>
      <c r="B1130" s="46"/>
      <c r="C1130" s="310" t="s">
        <v>184</v>
      </c>
      <c r="D1130" s="310" t="s">
        <v>358</v>
      </c>
      <c r="E1130" s="18" t="s">
        <v>1</v>
      </c>
      <c r="F1130" s="311">
        <v>44.667000000000002</v>
      </c>
      <c r="G1130" s="40"/>
      <c r="H1130" s="46"/>
    </row>
    <row r="1131" s="2" customFormat="1" ht="16.8" customHeight="1">
      <c r="A1131" s="40"/>
      <c r="B1131" s="46"/>
      <c r="C1131" s="312" t="s">
        <v>2478</v>
      </c>
      <c r="D1131" s="40"/>
      <c r="E1131" s="40"/>
      <c r="F1131" s="40"/>
      <c r="G1131" s="40"/>
      <c r="H1131" s="46"/>
    </row>
    <row r="1132" s="2" customFormat="1">
      <c r="A1132" s="40"/>
      <c r="B1132" s="46"/>
      <c r="C1132" s="310" t="s">
        <v>1283</v>
      </c>
      <c r="D1132" s="310" t="s">
        <v>1284</v>
      </c>
      <c r="E1132" s="18" t="s">
        <v>348</v>
      </c>
      <c r="F1132" s="311">
        <v>44.667000000000002</v>
      </c>
      <c r="G1132" s="40"/>
      <c r="H1132" s="46"/>
    </row>
    <row r="1133" s="2" customFormat="1">
      <c r="A1133" s="40"/>
      <c r="B1133" s="46"/>
      <c r="C1133" s="310" t="s">
        <v>400</v>
      </c>
      <c r="D1133" s="310" t="s">
        <v>401</v>
      </c>
      <c r="E1133" s="18" t="s">
        <v>348</v>
      </c>
      <c r="F1133" s="311">
        <v>34.523000000000003</v>
      </c>
      <c r="G1133" s="40"/>
      <c r="H1133" s="46"/>
    </row>
    <row r="1134" s="2" customFormat="1" ht="16.8" customHeight="1">
      <c r="A1134" s="40"/>
      <c r="B1134" s="46"/>
      <c r="C1134" s="306" t="s">
        <v>189</v>
      </c>
      <c r="D1134" s="307" t="s">
        <v>1</v>
      </c>
      <c r="E1134" s="308" t="s">
        <v>1</v>
      </c>
      <c r="F1134" s="309">
        <v>0</v>
      </c>
      <c r="G1134" s="40"/>
      <c r="H1134" s="46"/>
    </row>
    <row r="1135" s="2" customFormat="1" ht="16.8" customHeight="1">
      <c r="A1135" s="40"/>
      <c r="B1135" s="46"/>
      <c r="C1135" s="310" t="s">
        <v>189</v>
      </c>
      <c r="D1135" s="310" t="s">
        <v>1100</v>
      </c>
      <c r="E1135" s="18" t="s">
        <v>1</v>
      </c>
      <c r="F1135" s="311">
        <v>0</v>
      </c>
      <c r="G1135" s="40"/>
      <c r="H1135" s="46"/>
    </row>
    <row r="1136" s="2" customFormat="1" ht="16.8" customHeight="1">
      <c r="A1136" s="40"/>
      <c r="B1136" s="46"/>
      <c r="C1136" s="312" t="s">
        <v>2478</v>
      </c>
      <c r="D1136" s="40"/>
      <c r="E1136" s="40"/>
      <c r="F1136" s="40"/>
      <c r="G1136" s="40"/>
      <c r="H1136" s="46"/>
    </row>
    <row r="1137" s="2" customFormat="1">
      <c r="A1137" s="40"/>
      <c r="B1137" s="46"/>
      <c r="C1137" s="310" t="s">
        <v>388</v>
      </c>
      <c r="D1137" s="310" t="s">
        <v>389</v>
      </c>
      <c r="E1137" s="18" t="s">
        <v>348</v>
      </c>
      <c r="F1137" s="311">
        <v>34.523000000000003</v>
      </c>
      <c r="G1137" s="40"/>
      <c r="H1137" s="46"/>
    </row>
    <row r="1138" s="2" customFormat="1">
      <c r="A1138" s="40"/>
      <c r="B1138" s="46"/>
      <c r="C1138" s="310" t="s">
        <v>400</v>
      </c>
      <c r="D1138" s="310" t="s">
        <v>401</v>
      </c>
      <c r="E1138" s="18" t="s">
        <v>348</v>
      </c>
      <c r="F1138" s="311">
        <v>34.523000000000003</v>
      </c>
      <c r="G1138" s="40"/>
      <c r="H1138" s="46"/>
    </row>
    <row r="1139" s="2" customFormat="1" ht="16.8" customHeight="1">
      <c r="A1139" s="40"/>
      <c r="B1139" s="46"/>
      <c r="C1139" s="310" t="s">
        <v>435</v>
      </c>
      <c r="D1139" s="310" t="s">
        <v>436</v>
      </c>
      <c r="E1139" s="18" t="s">
        <v>348</v>
      </c>
      <c r="F1139" s="311">
        <v>76.578999999999994</v>
      </c>
      <c r="G1139" s="40"/>
      <c r="H1139" s="46"/>
    </row>
    <row r="1140" s="2" customFormat="1" ht="16.8" customHeight="1">
      <c r="A1140" s="40"/>
      <c r="B1140" s="46"/>
      <c r="C1140" s="306" t="s">
        <v>187</v>
      </c>
      <c r="D1140" s="307" t="s">
        <v>1</v>
      </c>
      <c r="E1140" s="308" t="s">
        <v>1</v>
      </c>
      <c r="F1140" s="309">
        <v>33.043999999999997</v>
      </c>
      <c r="G1140" s="40"/>
      <c r="H1140" s="46"/>
    </row>
    <row r="1141" s="2" customFormat="1" ht="16.8" customHeight="1">
      <c r="A1141" s="40"/>
      <c r="B1141" s="46"/>
      <c r="C1141" s="310" t="s">
        <v>1</v>
      </c>
      <c r="D1141" s="310" t="s">
        <v>391</v>
      </c>
      <c r="E1141" s="18" t="s">
        <v>1</v>
      </c>
      <c r="F1141" s="311">
        <v>0</v>
      </c>
      <c r="G1141" s="40"/>
      <c r="H1141" s="46"/>
    </row>
    <row r="1142" s="2" customFormat="1" ht="16.8" customHeight="1">
      <c r="A1142" s="40"/>
      <c r="B1142" s="46"/>
      <c r="C1142" s="310" t="s">
        <v>187</v>
      </c>
      <c r="D1142" s="310" t="s">
        <v>1099</v>
      </c>
      <c r="E1142" s="18" t="s">
        <v>1</v>
      </c>
      <c r="F1142" s="311">
        <v>33.043999999999997</v>
      </c>
      <c r="G1142" s="40"/>
      <c r="H1142" s="46"/>
    </row>
    <row r="1143" s="2" customFormat="1" ht="16.8" customHeight="1">
      <c r="A1143" s="40"/>
      <c r="B1143" s="46"/>
      <c r="C1143" s="312" t="s">
        <v>2478</v>
      </c>
      <c r="D1143" s="40"/>
      <c r="E1143" s="40"/>
      <c r="F1143" s="40"/>
      <c r="G1143" s="40"/>
      <c r="H1143" s="46"/>
    </row>
    <row r="1144" s="2" customFormat="1">
      <c r="A1144" s="40"/>
      <c r="B1144" s="46"/>
      <c r="C1144" s="310" t="s">
        <v>388</v>
      </c>
      <c r="D1144" s="310" t="s">
        <v>389</v>
      </c>
      <c r="E1144" s="18" t="s">
        <v>348</v>
      </c>
      <c r="F1144" s="311">
        <v>34.523000000000003</v>
      </c>
      <c r="G1144" s="40"/>
      <c r="H1144" s="46"/>
    </row>
    <row r="1145" s="2" customFormat="1" ht="16.8" customHeight="1">
      <c r="A1145" s="40"/>
      <c r="B1145" s="46"/>
      <c r="C1145" s="310" t="s">
        <v>435</v>
      </c>
      <c r="D1145" s="310" t="s">
        <v>436</v>
      </c>
      <c r="E1145" s="18" t="s">
        <v>348</v>
      </c>
      <c r="F1145" s="311">
        <v>76.578999999999994</v>
      </c>
      <c r="G1145" s="40"/>
      <c r="H1145" s="46"/>
    </row>
    <row r="1146" s="2" customFormat="1" ht="16.8" customHeight="1">
      <c r="A1146" s="40"/>
      <c r="B1146" s="46"/>
      <c r="C1146" s="306" t="s">
        <v>170</v>
      </c>
      <c r="D1146" s="307" t="s">
        <v>1</v>
      </c>
      <c r="E1146" s="308" t="s">
        <v>1</v>
      </c>
      <c r="F1146" s="309">
        <v>0.80000000000000004</v>
      </c>
      <c r="G1146" s="40"/>
      <c r="H1146" s="46"/>
    </row>
    <row r="1147" s="2" customFormat="1" ht="16.8" customHeight="1">
      <c r="A1147" s="40"/>
      <c r="B1147" s="46"/>
      <c r="C1147" s="310" t="s">
        <v>170</v>
      </c>
      <c r="D1147" s="310" t="s">
        <v>1277</v>
      </c>
      <c r="E1147" s="18" t="s">
        <v>1</v>
      </c>
      <c r="F1147" s="311">
        <v>0.80000000000000004</v>
      </c>
      <c r="G1147" s="40"/>
      <c r="H1147" s="46"/>
    </row>
    <row r="1148" s="2" customFormat="1" ht="16.8" customHeight="1">
      <c r="A1148" s="40"/>
      <c r="B1148" s="46"/>
      <c r="C1148" s="312" t="s">
        <v>2478</v>
      </c>
      <c r="D1148" s="40"/>
      <c r="E1148" s="40"/>
      <c r="F1148" s="40"/>
      <c r="G1148" s="40"/>
      <c r="H1148" s="46"/>
    </row>
    <row r="1149" s="2" customFormat="1" ht="16.8" customHeight="1">
      <c r="A1149" s="40"/>
      <c r="B1149" s="46"/>
      <c r="C1149" s="310" t="s">
        <v>333</v>
      </c>
      <c r="D1149" s="310" t="s">
        <v>334</v>
      </c>
      <c r="E1149" s="18" t="s">
        <v>308</v>
      </c>
      <c r="F1149" s="311">
        <v>0.80000000000000004</v>
      </c>
      <c r="G1149" s="40"/>
      <c r="H1149" s="46"/>
    </row>
    <row r="1150" s="2" customFormat="1" ht="16.8" customHeight="1">
      <c r="A1150" s="40"/>
      <c r="B1150" s="46"/>
      <c r="C1150" s="310" t="s">
        <v>364</v>
      </c>
      <c r="D1150" s="310" t="s">
        <v>365</v>
      </c>
      <c r="E1150" s="18" t="s">
        <v>348</v>
      </c>
      <c r="F1150" s="311">
        <v>6.6379999999999999</v>
      </c>
      <c r="G1150" s="40"/>
      <c r="H1150" s="46"/>
    </row>
    <row r="1151" s="2" customFormat="1" ht="16.8" customHeight="1">
      <c r="A1151" s="40"/>
      <c r="B1151" s="46"/>
      <c r="C1151" s="306" t="s">
        <v>168</v>
      </c>
      <c r="D1151" s="307" t="s">
        <v>1</v>
      </c>
      <c r="E1151" s="308" t="s">
        <v>1</v>
      </c>
      <c r="F1151" s="309">
        <v>3.2000000000000002</v>
      </c>
      <c r="G1151" s="40"/>
      <c r="H1151" s="46"/>
    </row>
    <row r="1152" s="2" customFormat="1" ht="16.8" customHeight="1">
      <c r="A1152" s="40"/>
      <c r="B1152" s="46"/>
      <c r="C1152" s="310" t="s">
        <v>168</v>
      </c>
      <c r="D1152" s="310" t="s">
        <v>1433</v>
      </c>
      <c r="E1152" s="18" t="s">
        <v>1</v>
      </c>
      <c r="F1152" s="311">
        <v>3.2000000000000002</v>
      </c>
      <c r="G1152" s="40"/>
      <c r="H1152" s="46"/>
    </row>
    <row r="1153" s="2" customFormat="1" ht="16.8" customHeight="1">
      <c r="A1153" s="40"/>
      <c r="B1153" s="46"/>
      <c r="C1153" s="312" t="s">
        <v>2478</v>
      </c>
      <c r="D1153" s="40"/>
      <c r="E1153" s="40"/>
      <c r="F1153" s="40"/>
      <c r="G1153" s="40"/>
      <c r="H1153" s="46"/>
    </row>
    <row r="1154" s="2" customFormat="1" ht="16.8" customHeight="1">
      <c r="A1154" s="40"/>
      <c r="B1154" s="46"/>
      <c r="C1154" s="310" t="s">
        <v>328</v>
      </c>
      <c r="D1154" s="310" t="s">
        <v>329</v>
      </c>
      <c r="E1154" s="18" t="s">
        <v>308</v>
      </c>
      <c r="F1154" s="311">
        <v>3.2000000000000002</v>
      </c>
      <c r="G1154" s="40"/>
      <c r="H1154" s="46"/>
    </row>
    <row r="1155" s="2" customFormat="1" ht="16.8" customHeight="1">
      <c r="A1155" s="40"/>
      <c r="B1155" s="46"/>
      <c r="C1155" s="310" t="s">
        <v>364</v>
      </c>
      <c r="D1155" s="310" t="s">
        <v>365</v>
      </c>
      <c r="E1155" s="18" t="s">
        <v>348</v>
      </c>
      <c r="F1155" s="311">
        <v>6.6379999999999999</v>
      </c>
      <c r="G1155" s="40"/>
      <c r="H1155" s="46"/>
    </row>
    <row r="1156" s="2" customFormat="1" ht="16.8" customHeight="1">
      <c r="A1156" s="40"/>
      <c r="B1156" s="46"/>
      <c r="C1156" s="306" t="s">
        <v>443</v>
      </c>
      <c r="D1156" s="307" t="s">
        <v>1</v>
      </c>
      <c r="E1156" s="308" t="s">
        <v>1</v>
      </c>
      <c r="F1156" s="309">
        <v>76.578999999999994</v>
      </c>
      <c r="G1156" s="40"/>
      <c r="H1156" s="46"/>
    </row>
    <row r="1157" s="2" customFormat="1" ht="16.8" customHeight="1">
      <c r="A1157" s="40"/>
      <c r="B1157" s="46"/>
      <c r="C1157" s="310" t="s">
        <v>196</v>
      </c>
      <c r="D1157" s="310" t="s">
        <v>438</v>
      </c>
      <c r="E1157" s="18" t="s">
        <v>1</v>
      </c>
      <c r="F1157" s="311">
        <v>56.289999999999999</v>
      </c>
      <c r="G1157" s="40"/>
      <c r="H1157" s="46"/>
    </row>
    <row r="1158" s="2" customFormat="1">
      <c r="A1158" s="40"/>
      <c r="B1158" s="46"/>
      <c r="C1158" s="310" t="s">
        <v>217</v>
      </c>
      <c r="D1158" s="310" t="s">
        <v>1454</v>
      </c>
      <c r="E1158" s="18" t="s">
        <v>1</v>
      </c>
      <c r="F1158" s="311">
        <v>20.289000000000001</v>
      </c>
      <c r="G1158" s="40"/>
      <c r="H1158" s="46"/>
    </row>
    <row r="1159" s="2" customFormat="1" ht="16.8" customHeight="1">
      <c r="A1159" s="40"/>
      <c r="B1159" s="46"/>
      <c r="C1159" s="310" t="s">
        <v>440</v>
      </c>
      <c r="D1159" s="310" t="s">
        <v>441</v>
      </c>
      <c r="E1159" s="18" t="s">
        <v>1</v>
      </c>
      <c r="F1159" s="311">
        <v>0</v>
      </c>
      <c r="G1159" s="40"/>
      <c r="H1159" s="46"/>
    </row>
    <row r="1160" s="2" customFormat="1" ht="16.8" customHeight="1">
      <c r="A1160" s="40"/>
      <c r="B1160" s="46"/>
      <c r="C1160" s="310" t="s">
        <v>443</v>
      </c>
      <c r="D1160" s="310" t="s">
        <v>344</v>
      </c>
      <c r="E1160" s="18" t="s">
        <v>1</v>
      </c>
      <c r="F1160" s="311">
        <v>76.578999999999994</v>
      </c>
      <c r="G1160" s="40"/>
      <c r="H1160" s="46"/>
    </row>
    <row r="1161" s="2" customFormat="1" ht="16.8" customHeight="1">
      <c r="A1161" s="40"/>
      <c r="B1161" s="46"/>
      <c r="C1161" s="306" t="s">
        <v>217</v>
      </c>
      <c r="D1161" s="307" t="s">
        <v>1</v>
      </c>
      <c r="E1161" s="308" t="s">
        <v>1</v>
      </c>
      <c r="F1161" s="309">
        <v>20.289000000000001</v>
      </c>
      <c r="G1161" s="40"/>
      <c r="H1161" s="46"/>
    </row>
    <row r="1162" s="2" customFormat="1">
      <c r="A1162" s="40"/>
      <c r="B1162" s="46"/>
      <c r="C1162" s="310" t="s">
        <v>217</v>
      </c>
      <c r="D1162" s="310" t="s">
        <v>1454</v>
      </c>
      <c r="E1162" s="18" t="s">
        <v>1</v>
      </c>
      <c r="F1162" s="311">
        <v>20.289000000000001</v>
      </c>
      <c r="G1162" s="40"/>
      <c r="H1162" s="46"/>
    </row>
    <row r="1163" s="2" customFormat="1" ht="16.8" customHeight="1">
      <c r="A1163" s="40"/>
      <c r="B1163" s="46"/>
      <c r="C1163" s="312" t="s">
        <v>2478</v>
      </c>
      <c r="D1163" s="40"/>
      <c r="E1163" s="40"/>
      <c r="F1163" s="40"/>
      <c r="G1163" s="40"/>
      <c r="H1163" s="46"/>
    </row>
    <row r="1164" s="2" customFormat="1" ht="16.8" customHeight="1">
      <c r="A1164" s="40"/>
      <c r="B1164" s="46"/>
      <c r="C1164" s="310" t="s">
        <v>435</v>
      </c>
      <c r="D1164" s="310" t="s">
        <v>436</v>
      </c>
      <c r="E1164" s="18" t="s">
        <v>348</v>
      </c>
      <c r="F1164" s="311">
        <v>76.578999999999994</v>
      </c>
      <c r="G1164" s="40"/>
      <c r="H1164" s="46"/>
    </row>
    <row r="1165" s="2" customFormat="1">
      <c r="A1165" s="40"/>
      <c r="B1165" s="46"/>
      <c r="C1165" s="310" t="s">
        <v>388</v>
      </c>
      <c r="D1165" s="310" t="s">
        <v>389</v>
      </c>
      <c r="E1165" s="18" t="s">
        <v>348</v>
      </c>
      <c r="F1165" s="311">
        <v>34.523000000000003</v>
      </c>
      <c r="G1165" s="40"/>
      <c r="H1165" s="46"/>
    </row>
    <row r="1166" s="2" customFormat="1">
      <c r="A1166" s="40"/>
      <c r="B1166" s="46"/>
      <c r="C1166" s="310" t="s">
        <v>400</v>
      </c>
      <c r="D1166" s="310" t="s">
        <v>401</v>
      </c>
      <c r="E1166" s="18" t="s">
        <v>348</v>
      </c>
      <c r="F1166" s="311">
        <v>34.523000000000003</v>
      </c>
      <c r="G1166" s="40"/>
      <c r="H1166" s="46"/>
    </row>
    <row r="1167" s="2" customFormat="1" ht="16.8" customHeight="1">
      <c r="A1167" s="40"/>
      <c r="B1167" s="46"/>
      <c r="C1167" s="310" t="s">
        <v>410</v>
      </c>
      <c r="D1167" s="310" t="s">
        <v>411</v>
      </c>
      <c r="E1167" s="18" t="s">
        <v>348</v>
      </c>
      <c r="F1167" s="311">
        <v>10.145</v>
      </c>
      <c r="G1167" s="40"/>
      <c r="H1167" s="46"/>
    </row>
    <row r="1168" s="2" customFormat="1" ht="16.8" customHeight="1">
      <c r="A1168" s="40"/>
      <c r="B1168" s="46"/>
      <c r="C1168" s="310" t="s">
        <v>415</v>
      </c>
      <c r="D1168" s="310" t="s">
        <v>416</v>
      </c>
      <c r="E1168" s="18" t="s">
        <v>348</v>
      </c>
      <c r="F1168" s="311">
        <v>10.145</v>
      </c>
      <c r="G1168" s="40"/>
      <c r="H1168" s="46"/>
    </row>
    <row r="1169" s="2" customFormat="1" ht="16.8" customHeight="1">
      <c r="A1169" s="40"/>
      <c r="B1169" s="46"/>
      <c r="C1169" s="306" t="s">
        <v>440</v>
      </c>
      <c r="D1169" s="307" t="s">
        <v>1</v>
      </c>
      <c r="E1169" s="308" t="s">
        <v>1</v>
      </c>
      <c r="F1169" s="309">
        <v>0</v>
      </c>
      <c r="G1169" s="40"/>
      <c r="H1169" s="46"/>
    </row>
    <row r="1170" s="2" customFormat="1" ht="16.8" customHeight="1">
      <c r="A1170" s="40"/>
      <c r="B1170" s="46"/>
      <c r="C1170" s="310" t="s">
        <v>440</v>
      </c>
      <c r="D1170" s="310" t="s">
        <v>441</v>
      </c>
      <c r="E1170" s="18" t="s">
        <v>1</v>
      </c>
      <c r="F1170" s="311">
        <v>0</v>
      </c>
      <c r="G1170" s="40"/>
      <c r="H1170" s="46"/>
    </row>
    <row r="1171" s="2" customFormat="1" ht="16.8" customHeight="1">
      <c r="A1171" s="40"/>
      <c r="B1171" s="46"/>
      <c r="C1171" s="306" t="s">
        <v>1113</v>
      </c>
      <c r="D1171" s="307" t="s">
        <v>1</v>
      </c>
      <c r="E1171" s="308" t="s">
        <v>1</v>
      </c>
      <c r="F1171" s="309">
        <v>76.578999999999994</v>
      </c>
      <c r="G1171" s="40"/>
      <c r="H1171" s="46"/>
    </row>
    <row r="1172" s="2" customFormat="1" ht="16.8" customHeight="1">
      <c r="A1172" s="40"/>
      <c r="B1172" s="46"/>
      <c r="C1172" s="310" t="s">
        <v>196</v>
      </c>
      <c r="D1172" s="310" t="s">
        <v>438</v>
      </c>
      <c r="E1172" s="18" t="s">
        <v>1</v>
      </c>
      <c r="F1172" s="311">
        <v>56.289999999999999</v>
      </c>
      <c r="G1172" s="40"/>
      <c r="H1172" s="46"/>
    </row>
    <row r="1173" s="2" customFormat="1">
      <c r="A1173" s="40"/>
      <c r="B1173" s="46"/>
      <c r="C1173" s="310" t="s">
        <v>217</v>
      </c>
      <c r="D1173" s="310" t="s">
        <v>1454</v>
      </c>
      <c r="E1173" s="18" t="s">
        <v>1</v>
      </c>
      <c r="F1173" s="311">
        <v>20.289000000000001</v>
      </c>
      <c r="G1173" s="40"/>
      <c r="H1173" s="46"/>
    </row>
    <row r="1174" s="2" customFormat="1" ht="16.8" customHeight="1">
      <c r="A1174" s="40"/>
      <c r="B1174" s="46"/>
      <c r="C1174" s="310" t="s">
        <v>440</v>
      </c>
      <c r="D1174" s="310" t="s">
        <v>441</v>
      </c>
      <c r="E1174" s="18" t="s">
        <v>1</v>
      </c>
      <c r="F1174" s="311">
        <v>0</v>
      </c>
      <c r="G1174" s="40"/>
      <c r="H1174" s="46"/>
    </row>
    <row r="1175" s="2" customFormat="1" ht="16.8" customHeight="1">
      <c r="A1175" s="40"/>
      <c r="B1175" s="46"/>
      <c r="C1175" s="310" t="s">
        <v>1113</v>
      </c>
      <c r="D1175" s="310" t="s">
        <v>281</v>
      </c>
      <c r="E1175" s="18" t="s">
        <v>1</v>
      </c>
      <c r="F1175" s="311">
        <v>76.578999999999994</v>
      </c>
      <c r="G1175" s="40"/>
      <c r="H1175" s="46"/>
    </row>
    <row r="1176" s="2" customFormat="1" ht="16.8" customHeight="1">
      <c r="A1176" s="40"/>
      <c r="B1176" s="46"/>
      <c r="C1176" s="306" t="s">
        <v>196</v>
      </c>
      <c r="D1176" s="307" t="s">
        <v>1</v>
      </c>
      <c r="E1176" s="308" t="s">
        <v>1</v>
      </c>
      <c r="F1176" s="309">
        <v>56.289999999999999</v>
      </c>
      <c r="G1176" s="40"/>
      <c r="H1176" s="46"/>
    </row>
    <row r="1177" s="2" customFormat="1" ht="16.8" customHeight="1">
      <c r="A1177" s="40"/>
      <c r="B1177" s="46"/>
      <c r="C1177" s="310" t="s">
        <v>196</v>
      </c>
      <c r="D1177" s="310" t="s">
        <v>438</v>
      </c>
      <c r="E1177" s="18" t="s">
        <v>1</v>
      </c>
      <c r="F1177" s="311">
        <v>56.289999999999999</v>
      </c>
      <c r="G1177" s="40"/>
      <c r="H1177" s="46"/>
    </row>
    <row r="1178" s="2" customFormat="1" ht="16.8" customHeight="1">
      <c r="A1178" s="40"/>
      <c r="B1178" s="46"/>
      <c r="C1178" s="312" t="s">
        <v>2478</v>
      </c>
      <c r="D1178" s="40"/>
      <c r="E1178" s="40"/>
      <c r="F1178" s="40"/>
      <c r="G1178" s="40"/>
      <c r="H1178" s="46"/>
    </row>
    <row r="1179" s="2" customFormat="1" ht="16.8" customHeight="1">
      <c r="A1179" s="40"/>
      <c r="B1179" s="46"/>
      <c r="C1179" s="310" t="s">
        <v>435</v>
      </c>
      <c r="D1179" s="310" t="s">
        <v>436</v>
      </c>
      <c r="E1179" s="18" t="s">
        <v>348</v>
      </c>
      <c r="F1179" s="311">
        <v>76.578999999999994</v>
      </c>
      <c r="G1179" s="40"/>
      <c r="H1179" s="46"/>
    </row>
    <row r="1180" s="2" customFormat="1" ht="16.8" customHeight="1">
      <c r="A1180" s="40"/>
      <c r="B1180" s="46"/>
      <c r="C1180" s="310" t="s">
        <v>446</v>
      </c>
      <c r="D1180" s="310" t="s">
        <v>447</v>
      </c>
      <c r="E1180" s="18" t="s">
        <v>426</v>
      </c>
      <c r="F1180" s="311">
        <v>112.58</v>
      </c>
      <c r="G1180" s="40"/>
      <c r="H1180" s="46"/>
    </row>
    <row r="1181" s="2" customFormat="1" ht="26.4" customHeight="1">
      <c r="A1181" s="40"/>
      <c r="B1181" s="46"/>
      <c r="C1181" s="305" t="s">
        <v>2484</v>
      </c>
      <c r="D1181" s="305" t="s">
        <v>107</v>
      </c>
      <c r="E1181" s="40"/>
      <c r="F1181" s="40"/>
      <c r="G1181" s="40"/>
      <c r="H1181" s="46"/>
    </row>
    <row r="1182" s="2" customFormat="1" ht="16.8" customHeight="1">
      <c r="A1182" s="40"/>
      <c r="B1182" s="46"/>
      <c r="C1182" s="306" t="s">
        <v>226</v>
      </c>
      <c r="D1182" s="307" t="s">
        <v>1</v>
      </c>
      <c r="E1182" s="308" t="s">
        <v>1</v>
      </c>
      <c r="F1182" s="309">
        <v>1265</v>
      </c>
      <c r="G1182" s="40"/>
      <c r="H1182" s="46"/>
    </row>
    <row r="1183" s="2" customFormat="1" ht="16.8" customHeight="1">
      <c r="A1183" s="40"/>
      <c r="B1183" s="46"/>
      <c r="C1183" s="310" t="s">
        <v>226</v>
      </c>
      <c r="D1183" s="310" t="s">
        <v>1628</v>
      </c>
      <c r="E1183" s="18" t="s">
        <v>1</v>
      </c>
      <c r="F1183" s="311">
        <v>1265</v>
      </c>
      <c r="G1183" s="40"/>
      <c r="H1183" s="46"/>
    </row>
    <row r="1184" s="2" customFormat="1" ht="16.8" customHeight="1">
      <c r="A1184" s="40"/>
      <c r="B1184" s="46"/>
      <c r="C1184" s="306" t="s">
        <v>514</v>
      </c>
      <c r="D1184" s="307" t="s">
        <v>1</v>
      </c>
      <c r="E1184" s="308" t="s">
        <v>1</v>
      </c>
      <c r="F1184" s="309">
        <v>296.48000000000002</v>
      </c>
      <c r="G1184" s="40"/>
      <c r="H1184" s="46"/>
    </row>
    <row r="1185" s="2" customFormat="1" ht="16.8" customHeight="1">
      <c r="A1185" s="40"/>
      <c r="B1185" s="46"/>
      <c r="C1185" s="310" t="s">
        <v>514</v>
      </c>
      <c r="D1185" s="310" t="s">
        <v>161</v>
      </c>
      <c r="E1185" s="18" t="s">
        <v>1</v>
      </c>
      <c r="F1185" s="311">
        <v>296.48000000000002</v>
      </c>
      <c r="G1185" s="40"/>
      <c r="H1185" s="46"/>
    </row>
    <row r="1186" s="2" customFormat="1" ht="16.8" customHeight="1">
      <c r="A1186" s="40"/>
      <c r="B1186" s="46"/>
      <c r="C1186" s="306" t="s">
        <v>891</v>
      </c>
      <c r="D1186" s="307" t="s">
        <v>1</v>
      </c>
      <c r="E1186" s="308" t="s">
        <v>1</v>
      </c>
      <c r="F1186" s="309">
        <v>1.3859999999999999</v>
      </c>
      <c r="G1186" s="40"/>
      <c r="H1186" s="46"/>
    </row>
    <row r="1187" s="2" customFormat="1" ht="16.8" customHeight="1">
      <c r="A1187" s="40"/>
      <c r="B1187" s="46"/>
      <c r="C1187" s="310" t="s">
        <v>891</v>
      </c>
      <c r="D1187" s="310" t="s">
        <v>1731</v>
      </c>
      <c r="E1187" s="18" t="s">
        <v>1</v>
      </c>
      <c r="F1187" s="311">
        <v>1.3859999999999999</v>
      </c>
      <c r="G1187" s="40"/>
      <c r="H1187" s="46"/>
    </row>
    <row r="1188" s="2" customFormat="1" ht="16.8" customHeight="1">
      <c r="A1188" s="40"/>
      <c r="B1188" s="46"/>
      <c r="C1188" s="306" t="s">
        <v>1021</v>
      </c>
      <c r="D1188" s="307" t="s">
        <v>1</v>
      </c>
      <c r="E1188" s="308" t="s">
        <v>1</v>
      </c>
      <c r="F1188" s="309">
        <v>26.199999999999999</v>
      </c>
      <c r="G1188" s="40"/>
      <c r="H1188" s="46"/>
    </row>
    <row r="1189" s="2" customFormat="1" ht="16.8" customHeight="1">
      <c r="A1189" s="40"/>
      <c r="B1189" s="46"/>
      <c r="C1189" s="310" t="s">
        <v>1380</v>
      </c>
      <c r="D1189" s="310" t="s">
        <v>1580</v>
      </c>
      <c r="E1189" s="18" t="s">
        <v>1</v>
      </c>
      <c r="F1189" s="311">
        <v>26.199999999999999</v>
      </c>
      <c r="G1189" s="40"/>
      <c r="H1189" s="46"/>
    </row>
    <row r="1190" s="2" customFormat="1" ht="16.8" customHeight="1">
      <c r="A1190" s="40"/>
      <c r="B1190" s="46"/>
      <c r="C1190" s="310" t="s">
        <v>1021</v>
      </c>
      <c r="D1190" s="310" t="s">
        <v>281</v>
      </c>
      <c r="E1190" s="18" t="s">
        <v>1</v>
      </c>
      <c r="F1190" s="311">
        <v>26.199999999999999</v>
      </c>
      <c r="G1190" s="40"/>
      <c r="H1190" s="46"/>
    </row>
    <row r="1191" s="2" customFormat="1" ht="16.8" customHeight="1">
      <c r="A1191" s="40"/>
      <c r="B1191" s="46"/>
      <c r="C1191" s="312" t="s">
        <v>2478</v>
      </c>
      <c r="D1191" s="40"/>
      <c r="E1191" s="40"/>
      <c r="F1191" s="40"/>
      <c r="G1191" s="40"/>
      <c r="H1191" s="46"/>
    </row>
    <row r="1192" s="2" customFormat="1" ht="16.8" customHeight="1">
      <c r="A1192" s="40"/>
      <c r="B1192" s="46"/>
      <c r="C1192" s="310" t="s">
        <v>274</v>
      </c>
      <c r="D1192" s="310" t="s">
        <v>275</v>
      </c>
      <c r="E1192" s="18" t="s">
        <v>269</v>
      </c>
      <c r="F1192" s="311">
        <v>296.48000000000002</v>
      </c>
      <c r="G1192" s="40"/>
      <c r="H1192" s="46"/>
    </row>
    <row r="1193" s="2" customFormat="1" ht="16.8" customHeight="1">
      <c r="A1193" s="40"/>
      <c r="B1193" s="46"/>
      <c r="C1193" s="310" t="s">
        <v>369</v>
      </c>
      <c r="D1193" s="310" t="s">
        <v>370</v>
      </c>
      <c r="E1193" s="18" t="s">
        <v>269</v>
      </c>
      <c r="F1193" s="311">
        <v>1391.232</v>
      </c>
      <c r="G1193" s="40"/>
      <c r="H1193" s="46"/>
    </row>
    <row r="1194" s="2" customFormat="1">
      <c r="A1194" s="40"/>
      <c r="B1194" s="46"/>
      <c r="C1194" s="310" t="s">
        <v>388</v>
      </c>
      <c r="D1194" s="310" t="s">
        <v>389</v>
      </c>
      <c r="E1194" s="18" t="s">
        <v>348</v>
      </c>
      <c r="F1194" s="311">
        <v>215.94</v>
      </c>
      <c r="G1194" s="40"/>
      <c r="H1194" s="46"/>
    </row>
    <row r="1195" s="2" customFormat="1" ht="16.8" customHeight="1">
      <c r="A1195" s="40"/>
      <c r="B1195" s="46"/>
      <c r="C1195" s="310" t="s">
        <v>452</v>
      </c>
      <c r="D1195" s="310" t="s">
        <v>453</v>
      </c>
      <c r="E1195" s="18" t="s">
        <v>348</v>
      </c>
      <c r="F1195" s="311">
        <v>99.567999999999998</v>
      </c>
      <c r="G1195" s="40"/>
      <c r="H1195" s="46"/>
    </row>
    <row r="1196" s="2" customFormat="1" ht="16.8" customHeight="1">
      <c r="A1196" s="40"/>
      <c r="B1196" s="46"/>
      <c r="C1196" s="310" t="s">
        <v>477</v>
      </c>
      <c r="D1196" s="310" t="s">
        <v>478</v>
      </c>
      <c r="E1196" s="18" t="s">
        <v>348</v>
      </c>
      <c r="F1196" s="311">
        <v>44.472000000000001</v>
      </c>
      <c r="G1196" s="40"/>
      <c r="H1196" s="46"/>
    </row>
    <row r="1197" s="2" customFormat="1">
      <c r="A1197" s="40"/>
      <c r="B1197" s="46"/>
      <c r="C1197" s="310" t="s">
        <v>652</v>
      </c>
      <c r="D1197" s="310" t="s">
        <v>653</v>
      </c>
      <c r="E1197" s="18" t="s">
        <v>308</v>
      </c>
      <c r="F1197" s="311">
        <v>26.199999999999999</v>
      </c>
      <c r="G1197" s="40"/>
      <c r="H1197" s="46"/>
    </row>
    <row r="1198" s="2" customFormat="1" ht="16.8" customHeight="1">
      <c r="A1198" s="40"/>
      <c r="B1198" s="46"/>
      <c r="C1198" s="310" t="s">
        <v>857</v>
      </c>
      <c r="D1198" s="310" t="s">
        <v>858</v>
      </c>
      <c r="E1198" s="18" t="s">
        <v>308</v>
      </c>
      <c r="F1198" s="311">
        <v>370.60000000000002</v>
      </c>
      <c r="G1198" s="40"/>
      <c r="H1198" s="46"/>
    </row>
    <row r="1199" s="2" customFormat="1" ht="16.8" customHeight="1">
      <c r="A1199" s="40"/>
      <c r="B1199" s="46"/>
      <c r="C1199" s="310" t="s">
        <v>938</v>
      </c>
      <c r="D1199" s="310" t="s">
        <v>939</v>
      </c>
      <c r="E1199" s="18" t="s">
        <v>584</v>
      </c>
      <c r="F1199" s="311">
        <v>7.4119999999999999</v>
      </c>
      <c r="G1199" s="40"/>
      <c r="H1199" s="46"/>
    </row>
    <row r="1200" s="2" customFormat="1" ht="16.8" customHeight="1">
      <c r="A1200" s="40"/>
      <c r="B1200" s="46"/>
      <c r="C1200" s="310" t="s">
        <v>657</v>
      </c>
      <c r="D1200" s="310" t="s">
        <v>658</v>
      </c>
      <c r="E1200" s="18" t="s">
        <v>308</v>
      </c>
      <c r="F1200" s="311">
        <v>26.199999999999999</v>
      </c>
      <c r="G1200" s="40"/>
      <c r="H1200" s="46"/>
    </row>
    <row r="1201" s="2" customFormat="1" ht="16.8" customHeight="1">
      <c r="A1201" s="40"/>
      <c r="B1201" s="46"/>
      <c r="C1201" s="306" t="s">
        <v>1380</v>
      </c>
      <c r="D1201" s="307" t="s">
        <v>1</v>
      </c>
      <c r="E1201" s="308" t="s">
        <v>1</v>
      </c>
      <c r="F1201" s="309">
        <v>26.199999999999999</v>
      </c>
      <c r="G1201" s="40"/>
      <c r="H1201" s="46"/>
    </row>
    <row r="1202" s="2" customFormat="1" ht="16.8" customHeight="1">
      <c r="A1202" s="40"/>
      <c r="B1202" s="46"/>
      <c r="C1202" s="310" t="s">
        <v>1380</v>
      </c>
      <c r="D1202" s="310" t="s">
        <v>1580</v>
      </c>
      <c r="E1202" s="18" t="s">
        <v>1</v>
      </c>
      <c r="F1202" s="311">
        <v>26.199999999999999</v>
      </c>
      <c r="G1202" s="40"/>
      <c r="H1202" s="46"/>
    </row>
    <row r="1203" s="2" customFormat="1" ht="16.8" customHeight="1">
      <c r="A1203" s="40"/>
      <c r="B1203" s="46"/>
      <c r="C1203" s="312" t="s">
        <v>2478</v>
      </c>
      <c r="D1203" s="40"/>
      <c r="E1203" s="40"/>
      <c r="F1203" s="40"/>
      <c r="G1203" s="40"/>
      <c r="H1203" s="46"/>
    </row>
    <row r="1204" s="2" customFormat="1" ht="16.8" customHeight="1">
      <c r="A1204" s="40"/>
      <c r="B1204" s="46"/>
      <c r="C1204" s="310" t="s">
        <v>274</v>
      </c>
      <c r="D1204" s="310" t="s">
        <v>275</v>
      </c>
      <c r="E1204" s="18" t="s">
        <v>269</v>
      </c>
      <c r="F1204" s="311">
        <v>296.48000000000002</v>
      </c>
      <c r="G1204" s="40"/>
      <c r="H1204" s="46"/>
    </row>
    <row r="1205" s="2" customFormat="1">
      <c r="A1205" s="40"/>
      <c r="B1205" s="46"/>
      <c r="C1205" s="310" t="s">
        <v>346</v>
      </c>
      <c r="D1205" s="310" t="s">
        <v>347</v>
      </c>
      <c r="E1205" s="18" t="s">
        <v>348</v>
      </c>
      <c r="F1205" s="311">
        <v>215.94</v>
      </c>
      <c r="G1205" s="40"/>
      <c r="H1205" s="46"/>
    </row>
    <row r="1206" s="2" customFormat="1" ht="16.8" customHeight="1">
      <c r="A1206" s="40"/>
      <c r="B1206" s="46"/>
      <c r="C1206" s="306" t="s">
        <v>1019</v>
      </c>
      <c r="D1206" s="307" t="s">
        <v>1</v>
      </c>
      <c r="E1206" s="308" t="s">
        <v>1</v>
      </c>
      <c r="F1206" s="309">
        <v>344.39999999999998</v>
      </c>
      <c r="G1206" s="40"/>
      <c r="H1206" s="46"/>
    </row>
    <row r="1207" s="2" customFormat="1" ht="16.8" customHeight="1">
      <c r="A1207" s="40"/>
      <c r="B1207" s="46"/>
      <c r="C1207" s="310" t="s">
        <v>1377</v>
      </c>
      <c r="D1207" s="310" t="s">
        <v>1578</v>
      </c>
      <c r="E1207" s="18" t="s">
        <v>1</v>
      </c>
      <c r="F1207" s="311">
        <v>332.19999999999999</v>
      </c>
      <c r="G1207" s="40"/>
      <c r="H1207" s="46"/>
    </row>
    <row r="1208" s="2" customFormat="1" ht="16.8" customHeight="1">
      <c r="A1208" s="40"/>
      <c r="B1208" s="46"/>
      <c r="C1208" s="310" t="s">
        <v>1573</v>
      </c>
      <c r="D1208" s="310" t="s">
        <v>1579</v>
      </c>
      <c r="E1208" s="18" t="s">
        <v>1</v>
      </c>
      <c r="F1208" s="311">
        <v>12.199999999999999</v>
      </c>
      <c r="G1208" s="40"/>
      <c r="H1208" s="46"/>
    </row>
    <row r="1209" s="2" customFormat="1" ht="16.8" customHeight="1">
      <c r="A1209" s="40"/>
      <c r="B1209" s="46"/>
      <c r="C1209" s="310" t="s">
        <v>1019</v>
      </c>
      <c r="D1209" s="310" t="s">
        <v>281</v>
      </c>
      <c r="E1209" s="18" t="s">
        <v>1</v>
      </c>
      <c r="F1209" s="311">
        <v>344.39999999999998</v>
      </c>
      <c r="G1209" s="40"/>
      <c r="H1209" s="46"/>
    </row>
    <row r="1210" s="2" customFormat="1" ht="16.8" customHeight="1">
      <c r="A1210" s="40"/>
      <c r="B1210" s="46"/>
      <c r="C1210" s="312" t="s">
        <v>2478</v>
      </c>
      <c r="D1210" s="40"/>
      <c r="E1210" s="40"/>
      <c r="F1210" s="40"/>
      <c r="G1210" s="40"/>
      <c r="H1210" s="46"/>
    </row>
    <row r="1211" s="2" customFormat="1" ht="16.8" customHeight="1">
      <c r="A1211" s="40"/>
      <c r="B1211" s="46"/>
      <c r="C1211" s="310" t="s">
        <v>274</v>
      </c>
      <c r="D1211" s="310" t="s">
        <v>275</v>
      </c>
      <c r="E1211" s="18" t="s">
        <v>269</v>
      </c>
      <c r="F1211" s="311">
        <v>296.48000000000002</v>
      </c>
      <c r="G1211" s="40"/>
      <c r="H1211" s="46"/>
    </row>
    <row r="1212" s="2" customFormat="1" ht="16.8" customHeight="1">
      <c r="A1212" s="40"/>
      <c r="B1212" s="46"/>
      <c r="C1212" s="310" t="s">
        <v>316</v>
      </c>
      <c r="D1212" s="310" t="s">
        <v>317</v>
      </c>
      <c r="E1212" s="18" t="s">
        <v>318</v>
      </c>
      <c r="F1212" s="311">
        <v>229.59999999999999</v>
      </c>
      <c r="G1212" s="40"/>
      <c r="H1212" s="46"/>
    </row>
    <row r="1213" s="2" customFormat="1" ht="16.8" customHeight="1">
      <c r="A1213" s="40"/>
      <c r="B1213" s="46"/>
      <c r="C1213" s="310" t="s">
        <v>322</v>
      </c>
      <c r="D1213" s="310" t="s">
        <v>323</v>
      </c>
      <c r="E1213" s="18" t="s">
        <v>324</v>
      </c>
      <c r="F1213" s="311">
        <v>28.699999999999999</v>
      </c>
      <c r="G1213" s="40"/>
      <c r="H1213" s="46"/>
    </row>
    <row r="1214" s="2" customFormat="1" ht="16.8" customHeight="1">
      <c r="A1214" s="40"/>
      <c r="B1214" s="46"/>
      <c r="C1214" s="310" t="s">
        <v>369</v>
      </c>
      <c r="D1214" s="310" t="s">
        <v>370</v>
      </c>
      <c r="E1214" s="18" t="s">
        <v>269</v>
      </c>
      <c r="F1214" s="311">
        <v>1391.232</v>
      </c>
      <c r="G1214" s="40"/>
      <c r="H1214" s="46"/>
    </row>
    <row r="1215" s="2" customFormat="1">
      <c r="A1215" s="40"/>
      <c r="B1215" s="46"/>
      <c r="C1215" s="310" t="s">
        <v>388</v>
      </c>
      <c r="D1215" s="310" t="s">
        <v>389</v>
      </c>
      <c r="E1215" s="18" t="s">
        <v>348</v>
      </c>
      <c r="F1215" s="311">
        <v>215.94</v>
      </c>
      <c r="G1215" s="40"/>
      <c r="H1215" s="46"/>
    </row>
    <row r="1216" s="2" customFormat="1" ht="16.8" customHeight="1">
      <c r="A1216" s="40"/>
      <c r="B1216" s="46"/>
      <c r="C1216" s="310" t="s">
        <v>452</v>
      </c>
      <c r="D1216" s="310" t="s">
        <v>453</v>
      </c>
      <c r="E1216" s="18" t="s">
        <v>348</v>
      </c>
      <c r="F1216" s="311">
        <v>99.567999999999998</v>
      </c>
      <c r="G1216" s="40"/>
      <c r="H1216" s="46"/>
    </row>
    <row r="1217" s="2" customFormat="1" ht="16.8" customHeight="1">
      <c r="A1217" s="40"/>
      <c r="B1217" s="46"/>
      <c r="C1217" s="310" t="s">
        <v>477</v>
      </c>
      <c r="D1217" s="310" t="s">
        <v>478</v>
      </c>
      <c r="E1217" s="18" t="s">
        <v>348</v>
      </c>
      <c r="F1217" s="311">
        <v>44.472000000000001</v>
      </c>
      <c r="G1217" s="40"/>
      <c r="H1217" s="46"/>
    </row>
    <row r="1218" s="2" customFormat="1" ht="16.8" customHeight="1">
      <c r="A1218" s="40"/>
      <c r="B1218" s="46"/>
      <c r="C1218" s="310" t="s">
        <v>1137</v>
      </c>
      <c r="D1218" s="310" t="s">
        <v>1138</v>
      </c>
      <c r="E1218" s="18" t="s">
        <v>308</v>
      </c>
      <c r="F1218" s="311">
        <v>344.39999999999998</v>
      </c>
      <c r="G1218" s="40"/>
      <c r="H1218" s="46"/>
    </row>
    <row r="1219" s="2" customFormat="1" ht="16.8" customHeight="1">
      <c r="A1219" s="40"/>
      <c r="B1219" s="46"/>
      <c r="C1219" s="310" t="s">
        <v>1171</v>
      </c>
      <c r="D1219" s="310" t="s">
        <v>1172</v>
      </c>
      <c r="E1219" s="18" t="s">
        <v>308</v>
      </c>
      <c r="F1219" s="311">
        <v>344.39999999999998</v>
      </c>
      <c r="G1219" s="40"/>
      <c r="H1219" s="46"/>
    </row>
    <row r="1220" s="2" customFormat="1" ht="16.8" customHeight="1">
      <c r="A1220" s="40"/>
      <c r="B1220" s="46"/>
      <c r="C1220" s="310" t="s">
        <v>813</v>
      </c>
      <c r="D1220" s="310" t="s">
        <v>814</v>
      </c>
      <c r="E1220" s="18" t="s">
        <v>308</v>
      </c>
      <c r="F1220" s="311">
        <v>344.39999999999998</v>
      </c>
      <c r="G1220" s="40"/>
      <c r="H1220" s="46"/>
    </row>
    <row r="1221" s="2" customFormat="1" ht="16.8" customHeight="1">
      <c r="A1221" s="40"/>
      <c r="B1221" s="46"/>
      <c r="C1221" s="310" t="s">
        <v>857</v>
      </c>
      <c r="D1221" s="310" t="s">
        <v>858</v>
      </c>
      <c r="E1221" s="18" t="s">
        <v>308</v>
      </c>
      <c r="F1221" s="311">
        <v>370.60000000000002</v>
      </c>
      <c r="G1221" s="40"/>
      <c r="H1221" s="46"/>
    </row>
    <row r="1222" s="2" customFormat="1" ht="16.8" customHeight="1">
      <c r="A1222" s="40"/>
      <c r="B1222" s="46"/>
      <c r="C1222" s="310" t="s">
        <v>866</v>
      </c>
      <c r="D1222" s="310" t="s">
        <v>867</v>
      </c>
      <c r="E1222" s="18" t="s">
        <v>308</v>
      </c>
      <c r="F1222" s="311">
        <v>344.39999999999998</v>
      </c>
      <c r="G1222" s="40"/>
      <c r="H1222" s="46"/>
    </row>
    <row r="1223" s="2" customFormat="1" ht="16.8" customHeight="1">
      <c r="A1223" s="40"/>
      <c r="B1223" s="46"/>
      <c r="C1223" s="310" t="s">
        <v>938</v>
      </c>
      <c r="D1223" s="310" t="s">
        <v>939</v>
      </c>
      <c r="E1223" s="18" t="s">
        <v>584</v>
      </c>
      <c r="F1223" s="311">
        <v>7.4119999999999999</v>
      </c>
      <c r="G1223" s="40"/>
      <c r="H1223" s="46"/>
    </row>
    <row r="1224" s="2" customFormat="1" ht="16.8" customHeight="1">
      <c r="A1224" s="40"/>
      <c r="B1224" s="46"/>
      <c r="C1224" s="310" t="s">
        <v>1140</v>
      </c>
      <c r="D1224" s="310" t="s">
        <v>1141</v>
      </c>
      <c r="E1224" s="18" t="s">
        <v>308</v>
      </c>
      <c r="F1224" s="311">
        <v>344.39999999999998</v>
      </c>
      <c r="G1224" s="40"/>
      <c r="H1224" s="46"/>
    </row>
    <row r="1225" s="2" customFormat="1" ht="16.8" customHeight="1">
      <c r="A1225" s="40"/>
      <c r="B1225" s="46"/>
      <c r="C1225" s="306" t="s">
        <v>1377</v>
      </c>
      <c r="D1225" s="307" t="s">
        <v>1</v>
      </c>
      <c r="E1225" s="308" t="s">
        <v>1</v>
      </c>
      <c r="F1225" s="309">
        <v>332.19999999999999</v>
      </c>
      <c r="G1225" s="40"/>
      <c r="H1225" s="46"/>
    </row>
    <row r="1226" s="2" customFormat="1" ht="16.8" customHeight="1">
      <c r="A1226" s="40"/>
      <c r="B1226" s="46"/>
      <c r="C1226" s="310" t="s">
        <v>1377</v>
      </c>
      <c r="D1226" s="310" t="s">
        <v>1578</v>
      </c>
      <c r="E1226" s="18" t="s">
        <v>1</v>
      </c>
      <c r="F1226" s="311">
        <v>332.19999999999999</v>
      </c>
      <c r="G1226" s="40"/>
      <c r="H1226" s="46"/>
    </row>
    <row r="1227" s="2" customFormat="1" ht="16.8" customHeight="1">
      <c r="A1227" s="40"/>
      <c r="B1227" s="46"/>
      <c r="C1227" s="312" t="s">
        <v>2478</v>
      </c>
      <c r="D1227" s="40"/>
      <c r="E1227" s="40"/>
      <c r="F1227" s="40"/>
      <c r="G1227" s="40"/>
      <c r="H1227" s="46"/>
    </row>
    <row r="1228" s="2" customFormat="1" ht="16.8" customHeight="1">
      <c r="A1228" s="40"/>
      <c r="B1228" s="46"/>
      <c r="C1228" s="310" t="s">
        <v>274</v>
      </c>
      <c r="D1228" s="310" t="s">
        <v>275</v>
      </c>
      <c r="E1228" s="18" t="s">
        <v>269</v>
      </c>
      <c r="F1228" s="311">
        <v>296.48000000000002</v>
      </c>
      <c r="G1228" s="40"/>
      <c r="H1228" s="46"/>
    </row>
    <row r="1229" s="2" customFormat="1">
      <c r="A1229" s="40"/>
      <c r="B1229" s="46"/>
      <c r="C1229" s="310" t="s">
        <v>346</v>
      </c>
      <c r="D1229" s="310" t="s">
        <v>347</v>
      </c>
      <c r="E1229" s="18" t="s">
        <v>348</v>
      </c>
      <c r="F1229" s="311">
        <v>215.94</v>
      </c>
      <c r="G1229" s="40"/>
      <c r="H1229" s="46"/>
    </row>
    <row r="1230" s="2" customFormat="1" ht="16.8" customHeight="1">
      <c r="A1230" s="40"/>
      <c r="B1230" s="46"/>
      <c r="C1230" s="306" t="s">
        <v>1573</v>
      </c>
      <c r="D1230" s="307" t="s">
        <v>1</v>
      </c>
      <c r="E1230" s="308" t="s">
        <v>1</v>
      </c>
      <c r="F1230" s="309">
        <v>12.199999999999999</v>
      </c>
      <c r="G1230" s="40"/>
      <c r="H1230" s="46"/>
    </row>
    <row r="1231" s="2" customFormat="1" ht="16.8" customHeight="1">
      <c r="A1231" s="40"/>
      <c r="B1231" s="46"/>
      <c r="C1231" s="310" t="s">
        <v>1573</v>
      </c>
      <c r="D1231" s="310" t="s">
        <v>1579</v>
      </c>
      <c r="E1231" s="18" t="s">
        <v>1</v>
      </c>
      <c r="F1231" s="311">
        <v>12.199999999999999</v>
      </c>
      <c r="G1231" s="40"/>
      <c r="H1231" s="46"/>
    </row>
    <row r="1232" s="2" customFormat="1" ht="16.8" customHeight="1">
      <c r="A1232" s="40"/>
      <c r="B1232" s="46"/>
      <c r="C1232" s="312" t="s">
        <v>2478</v>
      </c>
      <c r="D1232" s="40"/>
      <c r="E1232" s="40"/>
      <c r="F1232" s="40"/>
      <c r="G1232" s="40"/>
      <c r="H1232" s="46"/>
    </row>
    <row r="1233" s="2" customFormat="1" ht="16.8" customHeight="1">
      <c r="A1233" s="40"/>
      <c r="B1233" s="46"/>
      <c r="C1233" s="310" t="s">
        <v>274</v>
      </c>
      <c r="D1233" s="310" t="s">
        <v>275</v>
      </c>
      <c r="E1233" s="18" t="s">
        <v>269</v>
      </c>
      <c r="F1233" s="311">
        <v>296.48000000000002</v>
      </c>
      <c r="G1233" s="40"/>
      <c r="H1233" s="46"/>
    </row>
    <row r="1234" s="2" customFormat="1">
      <c r="A1234" s="40"/>
      <c r="B1234" s="46"/>
      <c r="C1234" s="310" t="s">
        <v>346</v>
      </c>
      <c r="D1234" s="310" t="s">
        <v>347</v>
      </c>
      <c r="E1234" s="18" t="s">
        <v>348</v>
      </c>
      <c r="F1234" s="311">
        <v>215.94</v>
      </c>
      <c r="G1234" s="40"/>
      <c r="H1234" s="46"/>
    </row>
    <row r="1235" s="2" customFormat="1" ht="16.8" customHeight="1">
      <c r="A1235" s="40"/>
      <c r="B1235" s="46"/>
      <c r="C1235" s="306" t="s">
        <v>1053</v>
      </c>
      <c r="D1235" s="307" t="s">
        <v>1</v>
      </c>
      <c r="E1235" s="308" t="s">
        <v>1</v>
      </c>
      <c r="F1235" s="309">
        <v>21</v>
      </c>
      <c r="G1235" s="40"/>
      <c r="H1235" s="46"/>
    </row>
    <row r="1236" s="2" customFormat="1" ht="16.8" customHeight="1">
      <c r="A1236" s="40"/>
      <c r="B1236" s="46"/>
      <c r="C1236" s="310" t="s">
        <v>1053</v>
      </c>
      <c r="D1236" s="310" t="s">
        <v>1664</v>
      </c>
      <c r="E1236" s="18" t="s">
        <v>1</v>
      </c>
      <c r="F1236" s="311">
        <v>21</v>
      </c>
      <c r="G1236" s="40"/>
      <c r="H1236" s="46"/>
    </row>
    <row r="1237" s="2" customFormat="1" ht="16.8" customHeight="1">
      <c r="A1237" s="40"/>
      <c r="B1237" s="46"/>
      <c r="C1237" s="312" t="s">
        <v>2478</v>
      </c>
      <c r="D1237" s="40"/>
      <c r="E1237" s="40"/>
      <c r="F1237" s="40"/>
      <c r="G1237" s="40"/>
      <c r="H1237" s="46"/>
    </row>
    <row r="1238" s="2" customFormat="1" ht="16.8" customHeight="1">
      <c r="A1238" s="40"/>
      <c r="B1238" s="46"/>
      <c r="C1238" s="310" t="s">
        <v>1151</v>
      </c>
      <c r="D1238" s="310" t="s">
        <v>1152</v>
      </c>
      <c r="E1238" s="18" t="s">
        <v>308</v>
      </c>
      <c r="F1238" s="311">
        <v>21</v>
      </c>
      <c r="G1238" s="40"/>
      <c r="H1238" s="46"/>
    </row>
    <row r="1239" s="2" customFormat="1" ht="16.8" customHeight="1">
      <c r="A1239" s="40"/>
      <c r="B1239" s="46"/>
      <c r="C1239" s="310" t="s">
        <v>1155</v>
      </c>
      <c r="D1239" s="310" t="s">
        <v>1156</v>
      </c>
      <c r="E1239" s="18" t="s">
        <v>308</v>
      </c>
      <c r="F1239" s="311">
        <v>21</v>
      </c>
      <c r="G1239" s="40"/>
      <c r="H1239" s="46"/>
    </row>
    <row r="1240" s="2" customFormat="1" ht="16.8" customHeight="1">
      <c r="A1240" s="40"/>
      <c r="B1240" s="46"/>
      <c r="C1240" s="306" t="s">
        <v>1064</v>
      </c>
      <c r="D1240" s="307" t="s">
        <v>1</v>
      </c>
      <c r="E1240" s="308" t="s">
        <v>1</v>
      </c>
      <c r="F1240" s="309">
        <v>39.341999999999999</v>
      </c>
      <c r="G1240" s="40"/>
      <c r="H1240" s="46"/>
    </row>
    <row r="1241" s="2" customFormat="1" ht="16.8" customHeight="1">
      <c r="A1241" s="40"/>
      <c r="B1241" s="46"/>
      <c r="C1241" s="310" t="s">
        <v>1387</v>
      </c>
      <c r="D1241" s="310" t="s">
        <v>1416</v>
      </c>
      <c r="E1241" s="18" t="s">
        <v>1</v>
      </c>
      <c r="F1241" s="311">
        <v>39.341999999999999</v>
      </c>
      <c r="G1241" s="40"/>
      <c r="H1241" s="46"/>
    </row>
    <row r="1242" s="2" customFormat="1" ht="16.8" customHeight="1">
      <c r="A1242" s="40"/>
      <c r="B1242" s="46"/>
      <c r="C1242" s="310" t="s">
        <v>1064</v>
      </c>
      <c r="D1242" s="310" t="s">
        <v>281</v>
      </c>
      <c r="E1242" s="18" t="s">
        <v>1</v>
      </c>
      <c r="F1242" s="311">
        <v>39.341999999999999</v>
      </c>
      <c r="G1242" s="40"/>
      <c r="H1242" s="46"/>
    </row>
    <row r="1243" s="2" customFormat="1" ht="16.8" customHeight="1">
      <c r="A1243" s="40"/>
      <c r="B1243" s="46"/>
      <c r="C1243" s="306" t="s">
        <v>1387</v>
      </c>
      <c r="D1243" s="307" t="s">
        <v>1</v>
      </c>
      <c r="E1243" s="308" t="s">
        <v>1</v>
      </c>
      <c r="F1243" s="309">
        <v>39.341999999999999</v>
      </c>
      <c r="G1243" s="40"/>
      <c r="H1243" s="46"/>
    </row>
    <row r="1244" s="2" customFormat="1" ht="16.8" customHeight="1">
      <c r="A1244" s="40"/>
      <c r="B1244" s="46"/>
      <c r="C1244" s="310" t="s">
        <v>1387</v>
      </c>
      <c r="D1244" s="310" t="s">
        <v>1416</v>
      </c>
      <c r="E1244" s="18" t="s">
        <v>1</v>
      </c>
      <c r="F1244" s="311">
        <v>39.341999999999999</v>
      </c>
      <c r="G1244" s="40"/>
      <c r="H1244" s="46"/>
    </row>
    <row r="1245" s="2" customFormat="1" ht="16.8" customHeight="1">
      <c r="A1245" s="40"/>
      <c r="B1245" s="46"/>
      <c r="C1245" s="312" t="s">
        <v>2478</v>
      </c>
      <c r="D1245" s="40"/>
      <c r="E1245" s="40"/>
      <c r="F1245" s="40"/>
      <c r="G1245" s="40"/>
      <c r="H1245" s="46"/>
    </row>
    <row r="1246" s="2" customFormat="1" ht="16.8" customHeight="1">
      <c r="A1246" s="40"/>
      <c r="B1246" s="46"/>
      <c r="C1246" s="310" t="s">
        <v>274</v>
      </c>
      <c r="D1246" s="310" t="s">
        <v>275</v>
      </c>
      <c r="E1246" s="18" t="s">
        <v>269</v>
      </c>
      <c r="F1246" s="311">
        <v>296.48000000000002</v>
      </c>
      <c r="G1246" s="40"/>
      <c r="H1246" s="46"/>
    </row>
    <row r="1247" s="2" customFormat="1">
      <c r="A1247" s="40"/>
      <c r="B1247" s="46"/>
      <c r="C1247" s="310" t="s">
        <v>346</v>
      </c>
      <c r="D1247" s="310" t="s">
        <v>347</v>
      </c>
      <c r="E1247" s="18" t="s">
        <v>348</v>
      </c>
      <c r="F1247" s="311">
        <v>215.94</v>
      </c>
      <c r="G1247" s="40"/>
      <c r="H1247" s="46"/>
    </row>
    <row r="1248" s="2" customFormat="1" ht="16.8" customHeight="1">
      <c r="A1248" s="40"/>
      <c r="B1248" s="46"/>
      <c r="C1248" s="306" t="s">
        <v>1024</v>
      </c>
      <c r="D1248" s="307" t="s">
        <v>1</v>
      </c>
      <c r="E1248" s="308" t="s">
        <v>1</v>
      </c>
      <c r="F1248" s="309">
        <v>517.05999999999995</v>
      </c>
      <c r="G1248" s="40"/>
      <c r="H1248" s="46"/>
    </row>
    <row r="1249" s="2" customFormat="1" ht="16.8" customHeight="1">
      <c r="A1249" s="40"/>
      <c r="B1249" s="46"/>
      <c r="C1249" s="310" t="s">
        <v>1382</v>
      </c>
      <c r="D1249" s="310" t="s">
        <v>1581</v>
      </c>
      <c r="E1249" s="18" t="s">
        <v>1</v>
      </c>
      <c r="F1249" s="311">
        <v>498.74000000000001</v>
      </c>
      <c r="G1249" s="40"/>
      <c r="H1249" s="46"/>
    </row>
    <row r="1250" s="2" customFormat="1" ht="16.8" customHeight="1">
      <c r="A1250" s="40"/>
      <c r="B1250" s="46"/>
      <c r="C1250" s="310" t="s">
        <v>1575</v>
      </c>
      <c r="D1250" s="310" t="s">
        <v>1582</v>
      </c>
      <c r="E1250" s="18" t="s">
        <v>1</v>
      </c>
      <c r="F1250" s="311">
        <v>18.32</v>
      </c>
      <c r="G1250" s="40"/>
      <c r="H1250" s="46"/>
    </row>
    <row r="1251" s="2" customFormat="1" ht="16.8" customHeight="1">
      <c r="A1251" s="40"/>
      <c r="B1251" s="46"/>
      <c r="C1251" s="310" t="s">
        <v>1024</v>
      </c>
      <c r="D1251" s="310" t="s">
        <v>281</v>
      </c>
      <c r="E1251" s="18" t="s">
        <v>1</v>
      </c>
      <c r="F1251" s="311">
        <v>517.05999999999995</v>
      </c>
      <c r="G1251" s="40"/>
      <c r="H1251" s="46"/>
    </row>
    <row r="1252" s="2" customFormat="1" ht="16.8" customHeight="1">
      <c r="A1252" s="40"/>
      <c r="B1252" s="46"/>
      <c r="C1252" s="306" t="s">
        <v>1382</v>
      </c>
      <c r="D1252" s="307" t="s">
        <v>1</v>
      </c>
      <c r="E1252" s="308" t="s">
        <v>1</v>
      </c>
      <c r="F1252" s="309">
        <v>498.74000000000001</v>
      </c>
      <c r="G1252" s="40"/>
      <c r="H1252" s="46"/>
    </row>
    <row r="1253" s="2" customFormat="1" ht="16.8" customHeight="1">
      <c r="A1253" s="40"/>
      <c r="B1253" s="46"/>
      <c r="C1253" s="310" t="s">
        <v>1382</v>
      </c>
      <c r="D1253" s="310" t="s">
        <v>1581</v>
      </c>
      <c r="E1253" s="18" t="s">
        <v>1</v>
      </c>
      <c r="F1253" s="311">
        <v>498.74000000000001</v>
      </c>
      <c r="G1253" s="40"/>
      <c r="H1253" s="46"/>
    </row>
    <row r="1254" s="2" customFormat="1" ht="16.8" customHeight="1">
      <c r="A1254" s="40"/>
      <c r="B1254" s="46"/>
      <c r="C1254" s="312" t="s">
        <v>2478</v>
      </c>
      <c r="D1254" s="40"/>
      <c r="E1254" s="40"/>
      <c r="F1254" s="40"/>
      <c r="G1254" s="40"/>
      <c r="H1254" s="46"/>
    </row>
    <row r="1255" s="2" customFormat="1" ht="16.8" customHeight="1">
      <c r="A1255" s="40"/>
      <c r="B1255" s="46"/>
      <c r="C1255" s="310" t="s">
        <v>274</v>
      </c>
      <c r="D1255" s="310" t="s">
        <v>275</v>
      </c>
      <c r="E1255" s="18" t="s">
        <v>269</v>
      </c>
      <c r="F1255" s="311">
        <v>296.48000000000002</v>
      </c>
      <c r="G1255" s="40"/>
      <c r="H1255" s="46"/>
    </row>
    <row r="1256" s="2" customFormat="1">
      <c r="A1256" s="40"/>
      <c r="B1256" s="46"/>
      <c r="C1256" s="310" t="s">
        <v>346</v>
      </c>
      <c r="D1256" s="310" t="s">
        <v>347</v>
      </c>
      <c r="E1256" s="18" t="s">
        <v>348</v>
      </c>
      <c r="F1256" s="311">
        <v>215.94</v>
      </c>
      <c r="G1256" s="40"/>
      <c r="H1256" s="46"/>
    </row>
    <row r="1257" s="2" customFormat="1" ht="16.8" customHeight="1">
      <c r="A1257" s="40"/>
      <c r="B1257" s="46"/>
      <c r="C1257" s="306" t="s">
        <v>1575</v>
      </c>
      <c r="D1257" s="307" t="s">
        <v>1</v>
      </c>
      <c r="E1257" s="308" t="s">
        <v>1</v>
      </c>
      <c r="F1257" s="309">
        <v>18.32</v>
      </c>
      <c r="G1257" s="40"/>
      <c r="H1257" s="46"/>
    </row>
    <row r="1258" s="2" customFormat="1" ht="16.8" customHeight="1">
      <c r="A1258" s="40"/>
      <c r="B1258" s="46"/>
      <c r="C1258" s="310" t="s">
        <v>1575</v>
      </c>
      <c r="D1258" s="310" t="s">
        <v>1582</v>
      </c>
      <c r="E1258" s="18" t="s">
        <v>1</v>
      </c>
      <c r="F1258" s="311">
        <v>18.32</v>
      </c>
      <c r="G1258" s="40"/>
      <c r="H1258" s="46"/>
    </row>
    <row r="1259" s="2" customFormat="1" ht="16.8" customHeight="1">
      <c r="A1259" s="40"/>
      <c r="B1259" s="46"/>
      <c r="C1259" s="312" t="s">
        <v>2478</v>
      </c>
      <c r="D1259" s="40"/>
      <c r="E1259" s="40"/>
      <c r="F1259" s="40"/>
      <c r="G1259" s="40"/>
      <c r="H1259" s="46"/>
    </row>
    <row r="1260" s="2" customFormat="1" ht="16.8" customHeight="1">
      <c r="A1260" s="40"/>
      <c r="B1260" s="46"/>
      <c r="C1260" s="310" t="s">
        <v>274</v>
      </c>
      <c r="D1260" s="310" t="s">
        <v>275</v>
      </c>
      <c r="E1260" s="18" t="s">
        <v>269</v>
      </c>
      <c r="F1260" s="311">
        <v>296.48000000000002</v>
      </c>
      <c r="G1260" s="40"/>
      <c r="H1260" s="46"/>
    </row>
    <row r="1261" s="2" customFormat="1">
      <c r="A1261" s="40"/>
      <c r="B1261" s="46"/>
      <c r="C1261" s="310" t="s">
        <v>346</v>
      </c>
      <c r="D1261" s="310" t="s">
        <v>347</v>
      </c>
      <c r="E1261" s="18" t="s">
        <v>348</v>
      </c>
      <c r="F1261" s="311">
        <v>215.94</v>
      </c>
      <c r="G1261" s="40"/>
      <c r="H1261" s="46"/>
    </row>
    <row r="1262" s="2" customFormat="1" ht="16.8" customHeight="1">
      <c r="A1262" s="40"/>
      <c r="B1262" s="46"/>
      <c r="C1262" s="306" t="s">
        <v>480</v>
      </c>
      <c r="D1262" s="307" t="s">
        <v>1</v>
      </c>
      <c r="E1262" s="308" t="s">
        <v>1</v>
      </c>
      <c r="F1262" s="309">
        <v>44.472000000000001</v>
      </c>
      <c r="G1262" s="40"/>
      <c r="H1262" s="46"/>
    </row>
    <row r="1263" s="2" customFormat="1" ht="16.8" customHeight="1">
      <c r="A1263" s="40"/>
      <c r="B1263" s="46"/>
      <c r="C1263" s="310" t="s">
        <v>480</v>
      </c>
      <c r="D1263" s="310" t="s">
        <v>1119</v>
      </c>
      <c r="E1263" s="18" t="s">
        <v>1</v>
      </c>
      <c r="F1263" s="311">
        <v>44.472000000000001</v>
      </c>
      <c r="G1263" s="40"/>
      <c r="H1263" s="46"/>
    </row>
    <row r="1264" s="2" customFormat="1" ht="16.8" customHeight="1">
      <c r="A1264" s="40"/>
      <c r="B1264" s="46"/>
      <c r="C1264" s="306" t="s">
        <v>165</v>
      </c>
      <c r="D1264" s="307" t="s">
        <v>1</v>
      </c>
      <c r="E1264" s="308" t="s">
        <v>1</v>
      </c>
      <c r="F1264" s="309">
        <v>1.8</v>
      </c>
      <c r="G1264" s="40"/>
      <c r="H1264" s="46"/>
    </row>
    <row r="1265" s="2" customFormat="1" ht="16.8" customHeight="1">
      <c r="A1265" s="40"/>
      <c r="B1265" s="46"/>
      <c r="C1265" s="310" t="s">
        <v>165</v>
      </c>
      <c r="D1265" s="310" t="s">
        <v>1075</v>
      </c>
      <c r="E1265" s="18" t="s">
        <v>1</v>
      </c>
      <c r="F1265" s="311">
        <v>1.8</v>
      </c>
      <c r="G1265" s="40"/>
      <c r="H1265" s="46"/>
    </row>
    <row r="1266" s="2" customFormat="1" ht="16.8" customHeight="1">
      <c r="A1266" s="40"/>
      <c r="B1266" s="46"/>
      <c r="C1266" s="312" t="s">
        <v>2478</v>
      </c>
      <c r="D1266" s="40"/>
      <c r="E1266" s="40"/>
      <c r="F1266" s="40"/>
      <c r="G1266" s="40"/>
      <c r="H1266" s="46"/>
    </row>
    <row r="1267" s="2" customFormat="1" ht="16.8" customHeight="1">
      <c r="A1267" s="40"/>
      <c r="B1267" s="46"/>
      <c r="C1267" s="310" t="s">
        <v>1072</v>
      </c>
      <c r="D1267" s="310" t="s">
        <v>1073</v>
      </c>
      <c r="E1267" s="18" t="s">
        <v>308</v>
      </c>
      <c r="F1267" s="311">
        <v>1.8</v>
      </c>
      <c r="G1267" s="40"/>
      <c r="H1267" s="46"/>
    </row>
    <row r="1268" s="2" customFormat="1" ht="16.8" customHeight="1">
      <c r="A1268" s="40"/>
      <c r="B1268" s="46"/>
      <c r="C1268" s="310" t="s">
        <v>875</v>
      </c>
      <c r="D1268" s="310" t="s">
        <v>876</v>
      </c>
      <c r="E1268" s="18" t="s">
        <v>308</v>
      </c>
      <c r="F1268" s="311">
        <v>1.8</v>
      </c>
      <c r="G1268" s="40"/>
      <c r="H1268" s="46"/>
    </row>
    <row r="1269" s="2" customFormat="1" ht="16.8" customHeight="1">
      <c r="A1269" s="40"/>
      <c r="B1269" s="46"/>
      <c r="C1269" s="310" t="s">
        <v>908</v>
      </c>
      <c r="D1269" s="310" t="s">
        <v>909</v>
      </c>
      <c r="E1269" s="18" t="s">
        <v>308</v>
      </c>
      <c r="F1269" s="311">
        <v>1.8</v>
      </c>
      <c r="G1269" s="40"/>
      <c r="H1269" s="46"/>
    </row>
    <row r="1270" s="2" customFormat="1" ht="16.8" customHeight="1">
      <c r="A1270" s="40"/>
      <c r="B1270" s="46"/>
      <c r="C1270" s="306" t="s">
        <v>198</v>
      </c>
      <c r="D1270" s="307" t="s">
        <v>1</v>
      </c>
      <c r="E1270" s="308" t="s">
        <v>1</v>
      </c>
      <c r="F1270" s="309">
        <v>99.567999999999998</v>
      </c>
      <c r="G1270" s="40"/>
      <c r="H1270" s="46"/>
    </row>
    <row r="1271" s="2" customFormat="1" ht="16.8" customHeight="1">
      <c r="A1271" s="40"/>
      <c r="B1271" s="46"/>
      <c r="C1271" s="310" t="s">
        <v>198</v>
      </c>
      <c r="D1271" s="310" t="s">
        <v>1116</v>
      </c>
      <c r="E1271" s="18" t="s">
        <v>1</v>
      </c>
      <c r="F1271" s="311">
        <v>99.567999999999998</v>
      </c>
      <c r="G1271" s="40"/>
      <c r="H1271" s="46"/>
    </row>
    <row r="1272" s="2" customFormat="1" ht="16.8" customHeight="1">
      <c r="A1272" s="40"/>
      <c r="B1272" s="46"/>
      <c r="C1272" s="312" t="s">
        <v>2478</v>
      </c>
      <c r="D1272" s="40"/>
      <c r="E1272" s="40"/>
      <c r="F1272" s="40"/>
      <c r="G1272" s="40"/>
      <c r="H1272" s="46"/>
    </row>
    <row r="1273" s="2" customFormat="1" ht="16.8" customHeight="1">
      <c r="A1273" s="40"/>
      <c r="B1273" s="46"/>
      <c r="C1273" s="310" t="s">
        <v>452</v>
      </c>
      <c r="D1273" s="310" t="s">
        <v>453</v>
      </c>
      <c r="E1273" s="18" t="s">
        <v>348</v>
      </c>
      <c r="F1273" s="311">
        <v>99.567999999999998</v>
      </c>
      <c r="G1273" s="40"/>
      <c r="H1273" s="46"/>
    </row>
    <row r="1274" s="2" customFormat="1" ht="16.8" customHeight="1">
      <c r="A1274" s="40"/>
      <c r="B1274" s="46"/>
      <c r="C1274" s="310" t="s">
        <v>457</v>
      </c>
      <c r="D1274" s="310" t="s">
        <v>458</v>
      </c>
      <c r="E1274" s="18" t="s">
        <v>426</v>
      </c>
      <c r="F1274" s="311">
        <v>199.136</v>
      </c>
      <c r="G1274" s="40"/>
      <c r="H1274" s="46"/>
    </row>
    <row r="1275" s="2" customFormat="1" ht="16.8" customHeight="1">
      <c r="A1275" s="40"/>
      <c r="B1275" s="46"/>
      <c r="C1275" s="306" t="s">
        <v>151</v>
      </c>
      <c r="D1275" s="307" t="s">
        <v>1</v>
      </c>
      <c r="E1275" s="308" t="s">
        <v>1</v>
      </c>
      <c r="F1275" s="309">
        <v>296.48000000000002</v>
      </c>
      <c r="G1275" s="40"/>
      <c r="H1275" s="46"/>
    </row>
    <row r="1276" s="2" customFormat="1" ht="16.8" customHeight="1">
      <c r="A1276" s="40"/>
      <c r="B1276" s="46"/>
      <c r="C1276" s="310" t="s">
        <v>151</v>
      </c>
      <c r="D1276" s="310" t="s">
        <v>1584</v>
      </c>
      <c r="E1276" s="18" t="s">
        <v>1</v>
      </c>
      <c r="F1276" s="311">
        <v>296.48000000000002</v>
      </c>
      <c r="G1276" s="40"/>
      <c r="H1276" s="46"/>
    </row>
    <row r="1277" s="2" customFormat="1" ht="16.8" customHeight="1">
      <c r="A1277" s="40"/>
      <c r="B1277" s="46"/>
      <c r="C1277" s="312" t="s">
        <v>2478</v>
      </c>
      <c r="D1277" s="40"/>
      <c r="E1277" s="40"/>
      <c r="F1277" s="40"/>
      <c r="G1277" s="40"/>
      <c r="H1277" s="46"/>
    </row>
    <row r="1278" s="2" customFormat="1" ht="16.8" customHeight="1">
      <c r="A1278" s="40"/>
      <c r="B1278" s="46"/>
      <c r="C1278" s="310" t="s">
        <v>274</v>
      </c>
      <c r="D1278" s="310" t="s">
        <v>275</v>
      </c>
      <c r="E1278" s="18" t="s">
        <v>269</v>
      </c>
      <c r="F1278" s="311">
        <v>296.48000000000002</v>
      </c>
      <c r="G1278" s="40"/>
      <c r="H1278" s="46"/>
    </row>
    <row r="1279" s="2" customFormat="1">
      <c r="A1279" s="40"/>
      <c r="B1279" s="46"/>
      <c r="C1279" s="310" t="s">
        <v>300</v>
      </c>
      <c r="D1279" s="310" t="s">
        <v>301</v>
      </c>
      <c r="E1279" s="18" t="s">
        <v>269</v>
      </c>
      <c r="F1279" s="311">
        <v>296.48000000000002</v>
      </c>
      <c r="G1279" s="40"/>
      <c r="H1279" s="46"/>
    </row>
    <row r="1280" s="2" customFormat="1" ht="16.8" customHeight="1">
      <c r="A1280" s="40"/>
      <c r="B1280" s="46"/>
      <c r="C1280" s="310" t="s">
        <v>503</v>
      </c>
      <c r="D1280" s="310" t="s">
        <v>504</v>
      </c>
      <c r="E1280" s="18" t="s">
        <v>269</v>
      </c>
      <c r="F1280" s="311">
        <v>296.48000000000002</v>
      </c>
      <c r="G1280" s="40"/>
      <c r="H1280" s="46"/>
    </row>
    <row r="1281" s="2" customFormat="1" ht="16.8" customHeight="1">
      <c r="A1281" s="40"/>
      <c r="B1281" s="46"/>
      <c r="C1281" s="310" t="s">
        <v>522</v>
      </c>
      <c r="D1281" s="310" t="s">
        <v>523</v>
      </c>
      <c r="E1281" s="18" t="s">
        <v>269</v>
      </c>
      <c r="F1281" s="311">
        <v>296.48000000000002</v>
      </c>
      <c r="G1281" s="40"/>
      <c r="H1281" s="46"/>
    </row>
    <row r="1282" s="2" customFormat="1" ht="16.8" customHeight="1">
      <c r="A1282" s="40"/>
      <c r="B1282" s="46"/>
      <c r="C1282" s="310" t="s">
        <v>969</v>
      </c>
      <c r="D1282" s="310" t="s">
        <v>425</v>
      </c>
      <c r="E1282" s="18" t="s">
        <v>426</v>
      </c>
      <c r="F1282" s="311">
        <v>130.45099999999999</v>
      </c>
      <c r="G1282" s="40"/>
      <c r="H1282" s="46"/>
    </row>
    <row r="1283" s="2" customFormat="1" ht="16.8" customHeight="1">
      <c r="A1283" s="40"/>
      <c r="B1283" s="46"/>
      <c r="C1283" s="306" t="s">
        <v>161</v>
      </c>
      <c r="D1283" s="307" t="s">
        <v>1</v>
      </c>
      <c r="E1283" s="308" t="s">
        <v>1</v>
      </c>
      <c r="F1283" s="309">
        <v>296.48000000000002</v>
      </c>
      <c r="G1283" s="40"/>
      <c r="H1283" s="46"/>
    </row>
    <row r="1284" s="2" customFormat="1" ht="16.8" customHeight="1">
      <c r="A1284" s="40"/>
      <c r="B1284" s="46"/>
      <c r="C1284" s="310" t="s">
        <v>161</v>
      </c>
      <c r="D1284" s="310" t="s">
        <v>151</v>
      </c>
      <c r="E1284" s="18" t="s">
        <v>1</v>
      </c>
      <c r="F1284" s="311">
        <v>296.48000000000002</v>
      </c>
      <c r="G1284" s="40"/>
      <c r="H1284" s="46"/>
    </row>
    <row r="1285" s="2" customFormat="1" ht="16.8" customHeight="1">
      <c r="A1285" s="40"/>
      <c r="B1285" s="46"/>
      <c r="C1285" s="312" t="s">
        <v>2478</v>
      </c>
      <c r="D1285" s="40"/>
      <c r="E1285" s="40"/>
      <c r="F1285" s="40"/>
      <c r="G1285" s="40"/>
      <c r="H1285" s="46"/>
    </row>
    <row r="1286" s="2" customFormat="1">
      <c r="A1286" s="40"/>
      <c r="B1286" s="46"/>
      <c r="C1286" s="310" t="s">
        <v>300</v>
      </c>
      <c r="D1286" s="310" t="s">
        <v>301</v>
      </c>
      <c r="E1286" s="18" t="s">
        <v>269</v>
      </c>
      <c r="F1286" s="311">
        <v>296.48000000000002</v>
      </c>
      <c r="G1286" s="40"/>
      <c r="H1286" s="46"/>
    </row>
    <row r="1287" s="2" customFormat="1">
      <c r="A1287" s="40"/>
      <c r="B1287" s="46"/>
      <c r="C1287" s="310" t="s">
        <v>1585</v>
      </c>
      <c r="D1287" s="310" t="s">
        <v>1586</v>
      </c>
      <c r="E1287" s="18" t="s">
        <v>269</v>
      </c>
      <c r="F1287" s="311">
        <v>968.51999999999998</v>
      </c>
      <c r="G1287" s="40"/>
      <c r="H1287" s="46"/>
    </row>
    <row r="1288" s="2" customFormat="1" ht="16.8" customHeight="1">
      <c r="A1288" s="40"/>
      <c r="B1288" s="46"/>
      <c r="C1288" s="310" t="s">
        <v>511</v>
      </c>
      <c r="D1288" s="310" t="s">
        <v>512</v>
      </c>
      <c r="E1288" s="18" t="s">
        <v>269</v>
      </c>
      <c r="F1288" s="311">
        <v>296.48000000000002</v>
      </c>
      <c r="G1288" s="40"/>
      <c r="H1288" s="46"/>
    </row>
    <row r="1289" s="2" customFormat="1" ht="16.8" customHeight="1">
      <c r="A1289" s="40"/>
      <c r="B1289" s="46"/>
      <c r="C1289" s="310" t="s">
        <v>517</v>
      </c>
      <c r="D1289" s="310" t="s">
        <v>518</v>
      </c>
      <c r="E1289" s="18" t="s">
        <v>269</v>
      </c>
      <c r="F1289" s="311">
        <v>296.48000000000002</v>
      </c>
      <c r="G1289" s="40"/>
      <c r="H1289" s="46"/>
    </row>
    <row r="1290" s="2" customFormat="1" ht="16.8" customHeight="1">
      <c r="A1290" s="40"/>
      <c r="B1290" s="46"/>
      <c r="C1290" s="310" t="s">
        <v>527</v>
      </c>
      <c r="D1290" s="310" t="s">
        <v>528</v>
      </c>
      <c r="E1290" s="18" t="s">
        <v>269</v>
      </c>
      <c r="F1290" s="311">
        <v>296.48000000000002</v>
      </c>
      <c r="G1290" s="40"/>
      <c r="H1290" s="46"/>
    </row>
    <row r="1291" s="2" customFormat="1" ht="16.8" customHeight="1">
      <c r="A1291" s="40"/>
      <c r="B1291" s="46"/>
      <c r="C1291" s="310" t="s">
        <v>531</v>
      </c>
      <c r="D1291" s="310" t="s">
        <v>532</v>
      </c>
      <c r="E1291" s="18" t="s">
        <v>269</v>
      </c>
      <c r="F1291" s="311">
        <v>1265</v>
      </c>
      <c r="G1291" s="40"/>
      <c r="H1291" s="46"/>
    </row>
    <row r="1292" s="2" customFormat="1">
      <c r="A1292" s="40"/>
      <c r="B1292" s="46"/>
      <c r="C1292" s="310" t="s">
        <v>537</v>
      </c>
      <c r="D1292" s="310" t="s">
        <v>538</v>
      </c>
      <c r="E1292" s="18" t="s">
        <v>269</v>
      </c>
      <c r="F1292" s="311">
        <v>1265</v>
      </c>
      <c r="G1292" s="40"/>
      <c r="H1292" s="46"/>
    </row>
    <row r="1293" s="2" customFormat="1">
      <c r="A1293" s="40"/>
      <c r="B1293" s="46"/>
      <c r="C1293" s="310" t="s">
        <v>964</v>
      </c>
      <c r="D1293" s="310" t="s">
        <v>965</v>
      </c>
      <c r="E1293" s="18" t="s">
        <v>426</v>
      </c>
      <c r="F1293" s="311">
        <v>157.29499999999999</v>
      </c>
      <c r="G1293" s="40"/>
      <c r="H1293" s="46"/>
    </row>
    <row r="1294" s="2" customFormat="1" ht="16.8" customHeight="1">
      <c r="A1294" s="40"/>
      <c r="B1294" s="46"/>
      <c r="C1294" s="306" t="s">
        <v>159</v>
      </c>
      <c r="D1294" s="307" t="s">
        <v>1</v>
      </c>
      <c r="E1294" s="308" t="s">
        <v>1</v>
      </c>
      <c r="F1294" s="309">
        <v>968.51999999999998</v>
      </c>
      <c r="G1294" s="40"/>
      <c r="H1294" s="46"/>
    </row>
    <row r="1295" s="2" customFormat="1">
      <c r="A1295" s="40"/>
      <c r="B1295" s="46"/>
      <c r="C1295" s="310" t="s">
        <v>159</v>
      </c>
      <c r="D1295" s="310" t="s">
        <v>1588</v>
      </c>
      <c r="E1295" s="18" t="s">
        <v>1</v>
      </c>
      <c r="F1295" s="311">
        <v>968.51999999999998</v>
      </c>
      <c r="G1295" s="40"/>
      <c r="H1295" s="46"/>
    </row>
    <row r="1296" s="2" customFormat="1" ht="16.8" customHeight="1">
      <c r="A1296" s="40"/>
      <c r="B1296" s="46"/>
      <c r="C1296" s="312" t="s">
        <v>2478</v>
      </c>
      <c r="D1296" s="40"/>
      <c r="E1296" s="40"/>
      <c r="F1296" s="40"/>
      <c r="G1296" s="40"/>
      <c r="H1296" s="46"/>
    </row>
    <row r="1297" s="2" customFormat="1">
      <c r="A1297" s="40"/>
      <c r="B1297" s="46"/>
      <c r="C1297" s="310" t="s">
        <v>1585</v>
      </c>
      <c r="D1297" s="310" t="s">
        <v>1586</v>
      </c>
      <c r="E1297" s="18" t="s">
        <v>269</v>
      </c>
      <c r="F1297" s="311">
        <v>968.51999999999998</v>
      </c>
      <c r="G1297" s="40"/>
      <c r="H1297" s="46"/>
    </row>
    <row r="1298" s="2" customFormat="1" ht="16.8" customHeight="1">
      <c r="A1298" s="40"/>
      <c r="B1298" s="46"/>
      <c r="C1298" s="310" t="s">
        <v>531</v>
      </c>
      <c r="D1298" s="310" t="s">
        <v>532</v>
      </c>
      <c r="E1298" s="18" t="s">
        <v>269</v>
      </c>
      <c r="F1298" s="311">
        <v>1265</v>
      </c>
      <c r="G1298" s="40"/>
      <c r="H1298" s="46"/>
    </row>
    <row r="1299" s="2" customFormat="1">
      <c r="A1299" s="40"/>
      <c r="B1299" s="46"/>
      <c r="C1299" s="310" t="s">
        <v>537</v>
      </c>
      <c r="D1299" s="310" t="s">
        <v>538</v>
      </c>
      <c r="E1299" s="18" t="s">
        <v>269</v>
      </c>
      <c r="F1299" s="311">
        <v>1265</v>
      </c>
      <c r="G1299" s="40"/>
      <c r="H1299" s="46"/>
    </row>
    <row r="1300" s="2" customFormat="1">
      <c r="A1300" s="40"/>
      <c r="B1300" s="46"/>
      <c r="C1300" s="310" t="s">
        <v>964</v>
      </c>
      <c r="D1300" s="310" t="s">
        <v>965</v>
      </c>
      <c r="E1300" s="18" t="s">
        <v>426</v>
      </c>
      <c r="F1300" s="311">
        <v>157.29499999999999</v>
      </c>
      <c r="G1300" s="40"/>
      <c r="H1300" s="46"/>
    </row>
    <row r="1301" s="2" customFormat="1" ht="16.8" customHeight="1">
      <c r="A1301" s="40"/>
      <c r="B1301" s="46"/>
      <c r="C1301" s="306" t="s">
        <v>194</v>
      </c>
      <c r="D1301" s="307" t="s">
        <v>1</v>
      </c>
      <c r="E1301" s="308" t="s">
        <v>1</v>
      </c>
      <c r="F1301" s="309">
        <v>431.88</v>
      </c>
      <c r="G1301" s="40"/>
      <c r="H1301" s="46"/>
    </row>
    <row r="1302" s="2" customFormat="1" ht="16.8" customHeight="1">
      <c r="A1302" s="40"/>
      <c r="B1302" s="46"/>
      <c r="C1302" s="310" t="s">
        <v>194</v>
      </c>
      <c r="D1302" s="310" t="s">
        <v>428</v>
      </c>
      <c r="E1302" s="18" t="s">
        <v>1</v>
      </c>
      <c r="F1302" s="311">
        <v>431.88</v>
      </c>
      <c r="G1302" s="40"/>
      <c r="H1302" s="46"/>
    </row>
    <row r="1303" s="2" customFormat="1" ht="16.8" customHeight="1">
      <c r="A1303" s="40"/>
      <c r="B1303" s="46"/>
      <c r="C1303" s="312" t="s">
        <v>2478</v>
      </c>
      <c r="D1303" s="40"/>
      <c r="E1303" s="40"/>
      <c r="F1303" s="40"/>
      <c r="G1303" s="40"/>
      <c r="H1303" s="46"/>
    </row>
    <row r="1304" s="2" customFormat="1" ht="16.8" customHeight="1">
      <c r="A1304" s="40"/>
      <c r="B1304" s="46"/>
      <c r="C1304" s="310" t="s">
        <v>424</v>
      </c>
      <c r="D1304" s="310" t="s">
        <v>425</v>
      </c>
      <c r="E1304" s="18" t="s">
        <v>426</v>
      </c>
      <c r="F1304" s="311">
        <v>863.75999999999999</v>
      </c>
      <c r="G1304" s="40"/>
      <c r="H1304" s="46"/>
    </row>
    <row r="1305" s="2" customFormat="1" ht="16.8" customHeight="1">
      <c r="A1305" s="40"/>
      <c r="B1305" s="46"/>
      <c r="C1305" s="310" t="s">
        <v>431</v>
      </c>
      <c r="D1305" s="310" t="s">
        <v>432</v>
      </c>
      <c r="E1305" s="18" t="s">
        <v>348</v>
      </c>
      <c r="F1305" s="311">
        <v>431.88</v>
      </c>
      <c r="G1305" s="40"/>
      <c r="H1305" s="46"/>
    </row>
    <row r="1306" s="2" customFormat="1" ht="16.8" customHeight="1">
      <c r="A1306" s="40"/>
      <c r="B1306" s="46"/>
      <c r="C1306" s="306" t="s">
        <v>191</v>
      </c>
      <c r="D1306" s="307" t="s">
        <v>1</v>
      </c>
      <c r="E1306" s="308" t="s">
        <v>1</v>
      </c>
      <c r="F1306" s="309">
        <v>215.94</v>
      </c>
      <c r="G1306" s="40"/>
      <c r="H1306" s="46"/>
    </row>
    <row r="1307" s="2" customFormat="1" ht="16.8" customHeight="1">
      <c r="A1307" s="40"/>
      <c r="B1307" s="46"/>
      <c r="C1307" s="310" t="s">
        <v>191</v>
      </c>
      <c r="D1307" s="310" t="s">
        <v>1290</v>
      </c>
      <c r="E1307" s="18" t="s">
        <v>1</v>
      </c>
      <c r="F1307" s="311">
        <v>215.94</v>
      </c>
      <c r="G1307" s="40"/>
      <c r="H1307" s="46"/>
    </row>
    <row r="1308" s="2" customFormat="1" ht="16.8" customHeight="1">
      <c r="A1308" s="40"/>
      <c r="B1308" s="46"/>
      <c r="C1308" s="312" t="s">
        <v>2478</v>
      </c>
      <c r="D1308" s="40"/>
      <c r="E1308" s="40"/>
      <c r="F1308" s="40"/>
      <c r="G1308" s="40"/>
      <c r="H1308" s="46"/>
    </row>
    <row r="1309" s="2" customFormat="1">
      <c r="A1309" s="40"/>
      <c r="B1309" s="46"/>
      <c r="C1309" s="310" t="s">
        <v>388</v>
      </c>
      <c r="D1309" s="310" t="s">
        <v>389</v>
      </c>
      <c r="E1309" s="18" t="s">
        <v>348</v>
      </c>
      <c r="F1309" s="311">
        <v>215.94</v>
      </c>
      <c r="G1309" s="40"/>
      <c r="H1309" s="46"/>
    </row>
    <row r="1310" s="2" customFormat="1">
      <c r="A1310" s="40"/>
      <c r="B1310" s="46"/>
      <c r="C1310" s="310" t="s">
        <v>396</v>
      </c>
      <c r="D1310" s="310" t="s">
        <v>397</v>
      </c>
      <c r="E1310" s="18" t="s">
        <v>348</v>
      </c>
      <c r="F1310" s="311">
        <v>863.75999999999999</v>
      </c>
      <c r="G1310" s="40"/>
      <c r="H1310" s="46"/>
    </row>
    <row r="1311" s="2" customFormat="1" ht="16.8" customHeight="1">
      <c r="A1311" s="40"/>
      <c r="B1311" s="46"/>
      <c r="C1311" s="310" t="s">
        <v>424</v>
      </c>
      <c r="D1311" s="310" t="s">
        <v>425</v>
      </c>
      <c r="E1311" s="18" t="s">
        <v>426</v>
      </c>
      <c r="F1311" s="311">
        <v>863.75999999999999</v>
      </c>
      <c r="G1311" s="40"/>
      <c r="H1311" s="46"/>
    </row>
    <row r="1312" s="2" customFormat="1" ht="16.8" customHeight="1">
      <c r="A1312" s="40"/>
      <c r="B1312" s="46"/>
      <c r="C1312" s="306" t="s">
        <v>193</v>
      </c>
      <c r="D1312" s="307" t="s">
        <v>1</v>
      </c>
      <c r="E1312" s="308" t="s">
        <v>1</v>
      </c>
      <c r="F1312" s="309">
        <v>215.94</v>
      </c>
      <c r="G1312" s="40"/>
      <c r="H1312" s="46"/>
    </row>
    <row r="1313" s="2" customFormat="1" ht="16.8" customHeight="1">
      <c r="A1313" s="40"/>
      <c r="B1313" s="46"/>
      <c r="C1313" s="310" t="s">
        <v>1</v>
      </c>
      <c r="D1313" s="310" t="s">
        <v>391</v>
      </c>
      <c r="E1313" s="18" t="s">
        <v>1</v>
      </c>
      <c r="F1313" s="311">
        <v>0</v>
      </c>
      <c r="G1313" s="40"/>
      <c r="H1313" s="46"/>
    </row>
    <row r="1314" s="2" customFormat="1" ht="16.8" customHeight="1">
      <c r="A1314" s="40"/>
      <c r="B1314" s="46"/>
      <c r="C1314" s="310" t="s">
        <v>193</v>
      </c>
      <c r="D1314" s="310" t="s">
        <v>1293</v>
      </c>
      <c r="E1314" s="18" t="s">
        <v>1</v>
      </c>
      <c r="F1314" s="311">
        <v>215.94</v>
      </c>
      <c r="G1314" s="40"/>
      <c r="H1314" s="46"/>
    </row>
    <row r="1315" s="2" customFormat="1" ht="16.8" customHeight="1">
      <c r="A1315" s="40"/>
      <c r="B1315" s="46"/>
      <c r="C1315" s="312" t="s">
        <v>2478</v>
      </c>
      <c r="D1315" s="40"/>
      <c r="E1315" s="40"/>
      <c r="F1315" s="40"/>
      <c r="G1315" s="40"/>
      <c r="H1315" s="46"/>
    </row>
    <row r="1316" s="2" customFormat="1">
      <c r="A1316" s="40"/>
      <c r="B1316" s="46"/>
      <c r="C1316" s="310" t="s">
        <v>400</v>
      </c>
      <c r="D1316" s="310" t="s">
        <v>401</v>
      </c>
      <c r="E1316" s="18" t="s">
        <v>348</v>
      </c>
      <c r="F1316" s="311">
        <v>215.94</v>
      </c>
      <c r="G1316" s="40"/>
      <c r="H1316" s="46"/>
    </row>
    <row r="1317" s="2" customFormat="1">
      <c r="A1317" s="40"/>
      <c r="B1317" s="46"/>
      <c r="C1317" s="310" t="s">
        <v>405</v>
      </c>
      <c r="D1317" s="310" t="s">
        <v>406</v>
      </c>
      <c r="E1317" s="18" t="s">
        <v>348</v>
      </c>
      <c r="F1317" s="311">
        <v>863.75999999999999</v>
      </c>
      <c r="G1317" s="40"/>
      <c r="H1317" s="46"/>
    </row>
    <row r="1318" s="2" customFormat="1" ht="16.8" customHeight="1">
      <c r="A1318" s="40"/>
      <c r="B1318" s="46"/>
      <c r="C1318" s="310" t="s">
        <v>424</v>
      </c>
      <c r="D1318" s="310" t="s">
        <v>425</v>
      </c>
      <c r="E1318" s="18" t="s">
        <v>426</v>
      </c>
      <c r="F1318" s="311">
        <v>863.75999999999999</v>
      </c>
      <c r="G1318" s="40"/>
      <c r="H1318" s="46"/>
    </row>
    <row r="1319" s="2" customFormat="1" ht="16.8" customHeight="1">
      <c r="A1319" s="40"/>
      <c r="B1319" s="46"/>
      <c r="C1319" s="306" t="s">
        <v>185</v>
      </c>
      <c r="D1319" s="307" t="s">
        <v>1</v>
      </c>
      <c r="E1319" s="308" t="s">
        <v>1</v>
      </c>
      <c r="F1319" s="309">
        <v>1391.232</v>
      </c>
      <c r="G1319" s="40"/>
      <c r="H1319" s="46"/>
    </row>
    <row r="1320" s="2" customFormat="1" ht="16.8" customHeight="1">
      <c r="A1320" s="40"/>
      <c r="B1320" s="46"/>
      <c r="C1320" s="310" t="s">
        <v>185</v>
      </c>
      <c r="D1320" s="310" t="s">
        <v>1092</v>
      </c>
      <c r="E1320" s="18" t="s">
        <v>1</v>
      </c>
      <c r="F1320" s="311">
        <v>1391.232</v>
      </c>
      <c r="G1320" s="40"/>
      <c r="H1320" s="46"/>
    </row>
    <row r="1321" s="2" customFormat="1" ht="16.8" customHeight="1">
      <c r="A1321" s="40"/>
      <c r="B1321" s="46"/>
      <c r="C1321" s="312" t="s">
        <v>2478</v>
      </c>
      <c r="D1321" s="40"/>
      <c r="E1321" s="40"/>
      <c r="F1321" s="40"/>
      <c r="G1321" s="40"/>
      <c r="H1321" s="46"/>
    </row>
    <row r="1322" s="2" customFormat="1" ht="16.8" customHeight="1">
      <c r="A1322" s="40"/>
      <c r="B1322" s="46"/>
      <c r="C1322" s="310" t="s">
        <v>369</v>
      </c>
      <c r="D1322" s="310" t="s">
        <v>370</v>
      </c>
      <c r="E1322" s="18" t="s">
        <v>269</v>
      </c>
      <c r="F1322" s="311">
        <v>1391.232</v>
      </c>
      <c r="G1322" s="40"/>
      <c r="H1322" s="46"/>
    </row>
    <row r="1323" s="2" customFormat="1" ht="16.8" customHeight="1">
      <c r="A1323" s="40"/>
      <c r="B1323" s="46"/>
      <c r="C1323" s="310" t="s">
        <v>374</v>
      </c>
      <c r="D1323" s="310" t="s">
        <v>375</v>
      </c>
      <c r="E1323" s="18" t="s">
        <v>269</v>
      </c>
      <c r="F1323" s="311">
        <v>1391.232</v>
      </c>
      <c r="G1323" s="40"/>
      <c r="H1323" s="46"/>
    </row>
    <row r="1324" s="2" customFormat="1" ht="16.8" customHeight="1">
      <c r="A1324" s="40"/>
      <c r="B1324" s="46"/>
      <c r="C1324" s="306" t="s">
        <v>1198</v>
      </c>
      <c r="D1324" s="307" t="s">
        <v>1</v>
      </c>
      <c r="E1324" s="308" t="s">
        <v>1</v>
      </c>
      <c r="F1324" s="309">
        <v>0</v>
      </c>
      <c r="G1324" s="40"/>
      <c r="H1324" s="46"/>
    </row>
    <row r="1325" s="2" customFormat="1" ht="16.8" customHeight="1">
      <c r="A1325" s="40"/>
      <c r="B1325" s="46"/>
      <c r="C1325" s="310" t="s">
        <v>1198</v>
      </c>
      <c r="D1325" s="310" t="s">
        <v>85</v>
      </c>
      <c r="E1325" s="18" t="s">
        <v>1</v>
      </c>
      <c r="F1325" s="311">
        <v>0</v>
      </c>
      <c r="G1325" s="40"/>
      <c r="H1325" s="46"/>
    </row>
    <row r="1326" s="2" customFormat="1" ht="16.8" customHeight="1">
      <c r="A1326" s="40"/>
      <c r="B1326" s="46"/>
      <c r="C1326" s="306" t="s">
        <v>1025</v>
      </c>
      <c r="D1326" s="307" t="s">
        <v>1</v>
      </c>
      <c r="E1326" s="308" t="s">
        <v>1</v>
      </c>
      <c r="F1326" s="309">
        <v>1.877</v>
      </c>
      <c r="G1326" s="40"/>
      <c r="H1326" s="46"/>
    </row>
    <row r="1327" s="2" customFormat="1" ht="16.8" customHeight="1">
      <c r="A1327" s="40"/>
      <c r="B1327" s="46"/>
      <c r="C1327" s="310" t="s">
        <v>1025</v>
      </c>
      <c r="D1327" s="310" t="s">
        <v>1583</v>
      </c>
      <c r="E1327" s="18" t="s">
        <v>1</v>
      </c>
      <c r="F1327" s="311">
        <v>1.877</v>
      </c>
      <c r="G1327" s="40"/>
      <c r="H1327" s="46"/>
    </row>
    <row r="1328" s="2" customFormat="1" ht="16.8" customHeight="1">
      <c r="A1328" s="40"/>
      <c r="B1328" s="46"/>
      <c r="C1328" s="312" t="s">
        <v>2478</v>
      </c>
      <c r="D1328" s="40"/>
      <c r="E1328" s="40"/>
      <c r="F1328" s="40"/>
      <c r="G1328" s="40"/>
      <c r="H1328" s="46"/>
    </row>
    <row r="1329" s="2" customFormat="1" ht="16.8" customHeight="1">
      <c r="A1329" s="40"/>
      <c r="B1329" s="46"/>
      <c r="C1329" s="310" t="s">
        <v>274</v>
      </c>
      <c r="D1329" s="310" t="s">
        <v>275</v>
      </c>
      <c r="E1329" s="18" t="s">
        <v>269</v>
      </c>
      <c r="F1329" s="311">
        <v>296.48000000000002</v>
      </c>
      <c r="G1329" s="40"/>
      <c r="H1329" s="46"/>
    </row>
    <row r="1330" s="2" customFormat="1" ht="16.8" customHeight="1">
      <c r="A1330" s="40"/>
      <c r="B1330" s="46"/>
      <c r="C1330" s="310" t="s">
        <v>364</v>
      </c>
      <c r="D1330" s="310" t="s">
        <v>365</v>
      </c>
      <c r="E1330" s="18" t="s">
        <v>348</v>
      </c>
      <c r="F1330" s="311">
        <v>45.268999999999998</v>
      </c>
      <c r="G1330" s="40"/>
      <c r="H1330" s="46"/>
    </row>
    <row r="1331" s="2" customFormat="1" ht="16.8" customHeight="1">
      <c r="A1331" s="40"/>
      <c r="B1331" s="46"/>
      <c r="C1331" s="310" t="s">
        <v>369</v>
      </c>
      <c r="D1331" s="310" t="s">
        <v>370</v>
      </c>
      <c r="E1331" s="18" t="s">
        <v>269</v>
      </c>
      <c r="F1331" s="311">
        <v>1391.232</v>
      </c>
      <c r="G1331" s="40"/>
      <c r="H1331" s="46"/>
    </row>
    <row r="1332" s="2" customFormat="1" ht="16.8" customHeight="1">
      <c r="A1332" s="40"/>
      <c r="B1332" s="46"/>
      <c r="C1332" s="306" t="s">
        <v>210</v>
      </c>
      <c r="D1332" s="307" t="s">
        <v>1</v>
      </c>
      <c r="E1332" s="308" t="s">
        <v>1</v>
      </c>
      <c r="F1332" s="309">
        <v>11.848000000000001</v>
      </c>
      <c r="G1332" s="40"/>
      <c r="H1332" s="46"/>
    </row>
    <row r="1333" s="2" customFormat="1" ht="16.8" customHeight="1">
      <c r="A1333" s="40"/>
      <c r="B1333" s="46"/>
      <c r="C1333" s="310" t="s">
        <v>210</v>
      </c>
      <c r="D1333" s="310" t="s">
        <v>1752</v>
      </c>
      <c r="E1333" s="18" t="s">
        <v>1</v>
      </c>
      <c r="F1333" s="311">
        <v>11.848000000000001</v>
      </c>
      <c r="G1333" s="40"/>
      <c r="H1333" s="46"/>
    </row>
    <row r="1334" s="2" customFormat="1" ht="16.8" customHeight="1">
      <c r="A1334" s="40"/>
      <c r="B1334" s="46"/>
      <c r="C1334" s="312" t="s">
        <v>2478</v>
      </c>
      <c r="D1334" s="40"/>
      <c r="E1334" s="40"/>
      <c r="F1334" s="40"/>
      <c r="G1334" s="40"/>
      <c r="H1334" s="46"/>
    </row>
    <row r="1335" s="2" customFormat="1" ht="16.8" customHeight="1">
      <c r="A1335" s="40"/>
      <c r="B1335" s="46"/>
      <c r="C1335" s="310" t="s">
        <v>975</v>
      </c>
      <c r="D1335" s="310" t="s">
        <v>976</v>
      </c>
      <c r="E1335" s="18" t="s">
        <v>426</v>
      </c>
      <c r="F1335" s="311">
        <v>11.848000000000001</v>
      </c>
      <c r="G1335" s="40"/>
      <c r="H1335" s="46"/>
    </row>
    <row r="1336" s="2" customFormat="1">
      <c r="A1336" s="40"/>
      <c r="B1336" s="46"/>
      <c r="C1336" s="310" t="s">
        <v>980</v>
      </c>
      <c r="D1336" s="310" t="s">
        <v>981</v>
      </c>
      <c r="E1336" s="18" t="s">
        <v>426</v>
      </c>
      <c r="F1336" s="311">
        <v>11.848000000000001</v>
      </c>
      <c r="G1336" s="40"/>
      <c r="H1336" s="46"/>
    </row>
    <row r="1337" s="2" customFormat="1" ht="16.8" customHeight="1">
      <c r="A1337" s="40"/>
      <c r="B1337" s="46"/>
      <c r="C1337" s="306" t="s">
        <v>224</v>
      </c>
      <c r="D1337" s="307" t="s">
        <v>1</v>
      </c>
      <c r="E1337" s="308" t="s">
        <v>1</v>
      </c>
      <c r="F1337" s="309">
        <v>4.6210000000000004</v>
      </c>
      <c r="G1337" s="40"/>
      <c r="H1337" s="46"/>
    </row>
    <row r="1338" s="2" customFormat="1" ht="16.8" customHeight="1">
      <c r="A1338" s="40"/>
      <c r="B1338" s="46"/>
      <c r="C1338" s="310" t="s">
        <v>224</v>
      </c>
      <c r="D1338" s="310" t="s">
        <v>1633</v>
      </c>
      <c r="E1338" s="18" t="s">
        <v>1</v>
      </c>
      <c r="F1338" s="311">
        <v>4.6210000000000004</v>
      </c>
      <c r="G1338" s="40"/>
      <c r="H1338" s="46"/>
    </row>
    <row r="1339" s="2" customFormat="1" ht="16.8" customHeight="1">
      <c r="A1339" s="40"/>
      <c r="B1339" s="46"/>
      <c r="C1339" s="312" t="s">
        <v>2478</v>
      </c>
      <c r="D1339" s="40"/>
      <c r="E1339" s="40"/>
      <c r="F1339" s="40"/>
      <c r="G1339" s="40"/>
      <c r="H1339" s="46"/>
    </row>
    <row r="1340" s="2" customFormat="1" ht="16.8" customHeight="1">
      <c r="A1340" s="40"/>
      <c r="B1340" s="46"/>
      <c r="C1340" s="310" t="s">
        <v>553</v>
      </c>
      <c r="D1340" s="310" t="s">
        <v>554</v>
      </c>
      <c r="E1340" s="18" t="s">
        <v>269</v>
      </c>
      <c r="F1340" s="311">
        <v>4.6210000000000004</v>
      </c>
      <c r="G1340" s="40"/>
      <c r="H1340" s="46"/>
    </row>
    <row r="1341" s="2" customFormat="1" ht="16.8" customHeight="1">
      <c r="A1341" s="40"/>
      <c r="B1341" s="46"/>
      <c r="C1341" s="310" t="s">
        <v>899</v>
      </c>
      <c r="D1341" s="310" t="s">
        <v>900</v>
      </c>
      <c r="E1341" s="18" t="s">
        <v>269</v>
      </c>
      <c r="F1341" s="311">
        <v>34.058</v>
      </c>
      <c r="G1341" s="40"/>
      <c r="H1341" s="46"/>
    </row>
    <row r="1342" s="2" customFormat="1" ht="16.8" customHeight="1">
      <c r="A1342" s="40"/>
      <c r="B1342" s="46"/>
      <c r="C1342" s="306" t="s">
        <v>222</v>
      </c>
      <c r="D1342" s="307" t="s">
        <v>1</v>
      </c>
      <c r="E1342" s="308" t="s">
        <v>1</v>
      </c>
      <c r="F1342" s="309">
        <v>29.437000000000001</v>
      </c>
      <c r="G1342" s="40"/>
      <c r="H1342" s="46"/>
    </row>
    <row r="1343" s="2" customFormat="1" ht="16.8" customHeight="1">
      <c r="A1343" s="40"/>
      <c r="B1343" s="46"/>
      <c r="C1343" s="310" t="s">
        <v>222</v>
      </c>
      <c r="D1343" s="310" t="s">
        <v>1631</v>
      </c>
      <c r="E1343" s="18" t="s">
        <v>1</v>
      </c>
      <c r="F1343" s="311">
        <v>29.437000000000001</v>
      </c>
      <c r="G1343" s="40"/>
      <c r="H1343" s="46"/>
    </row>
    <row r="1344" s="2" customFormat="1" ht="16.8" customHeight="1">
      <c r="A1344" s="40"/>
      <c r="B1344" s="46"/>
      <c r="C1344" s="312" t="s">
        <v>2478</v>
      </c>
      <c r="D1344" s="40"/>
      <c r="E1344" s="40"/>
      <c r="F1344" s="40"/>
      <c r="G1344" s="40"/>
      <c r="H1344" s="46"/>
    </row>
    <row r="1345" s="2" customFormat="1" ht="16.8" customHeight="1">
      <c r="A1345" s="40"/>
      <c r="B1345" s="46"/>
      <c r="C1345" s="310" t="s">
        <v>548</v>
      </c>
      <c r="D1345" s="310" t="s">
        <v>549</v>
      </c>
      <c r="E1345" s="18" t="s">
        <v>269</v>
      </c>
      <c r="F1345" s="311">
        <v>29.437000000000001</v>
      </c>
      <c r="G1345" s="40"/>
      <c r="H1345" s="46"/>
    </row>
    <row r="1346" s="2" customFormat="1" ht="16.8" customHeight="1">
      <c r="A1346" s="40"/>
      <c r="B1346" s="46"/>
      <c r="C1346" s="310" t="s">
        <v>899</v>
      </c>
      <c r="D1346" s="310" t="s">
        <v>900</v>
      </c>
      <c r="E1346" s="18" t="s">
        <v>269</v>
      </c>
      <c r="F1346" s="311">
        <v>34.058</v>
      </c>
      <c r="G1346" s="40"/>
      <c r="H1346" s="46"/>
    </row>
    <row r="1347" s="2" customFormat="1" ht="16.8" customHeight="1">
      <c r="A1347" s="40"/>
      <c r="B1347" s="46"/>
      <c r="C1347" s="306" t="s">
        <v>208</v>
      </c>
      <c r="D1347" s="307" t="s">
        <v>1</v>
      </c>
      <c r="E1347" s="308" t="s">
        <v>1</v>
      </c>
      <c r="F1347" s="309">
        <v>287.74599999999998</v>
      </c>
      <c r="G1347" s="40"/>
      <c r="H1347" s="46"/>
    </row>
    <row r="1348" s="2" customFormat="1" ht="16.8" customHeight="1">
      <c r="A1348" s="40"/>
      <c r="B1348" s="46"/>
      <c r="C1348" s="310" t="s">
        <v>208</v>
      </c>
      <c r="D1348" s="310" t="s">
        <v>957</v>
      </c>
      <c r="E1348" s="18" t="s">
        <v>1</v>
      </c>
      <c r="F1348" s="311">
        <v>287.74599999999998</v>
      </c>
      <c r="G1348" s="40"/>
      <c r="H1348" s="46"/>
    </row>
    <row r="1349" s="2" customFormat="1" ht="16.8" customHeight="1">
      <c r="A1349" s="40"/>
      <c r="B1349" s="46"/>
      <c r="C1349" s="312" t="s">
        <v>2478</v>
      </c>
      <c r="D1349" s="40"/>
      <c r="E1349" s="40"/>
      <c r="F1349" s="40"/>
      <c r="G1349" s="40"/>
      <c r="H1349" s="46"/>
    </row>
    <row r="1350" s="2" customFormat="1" ht="16.8" customHeight="1">
      <c r="A1350" s="40"/>
      <c r="B1350" s="46"/>
      <c r="C1350" s="310" t="s">
        <v>954</v>
      </c>
      <c r="D1350" s="310" t="s">
        <v>955</v>
      </c>
      <c r="E1350" s="18" t="s">
        <v>426</v>
      </c>
      <c r="F1350" s="311">
        <v>287.74599999999998</v>
      </c>
      <c r="G1350" s="40"/>
      <c r="H1350" s="46"/>
    </row>
    <row r="1351" s="2" customFormat="1" ht="16.8" customHeight="1">
      <c r="A1351" s="40"/>
      <c r="B1351" s="46"/>
      <c r="C1351" s="310" t="s">
        <v>959</v>
      </c>
      <c r="D1351" s="310" t="s">
        <v>960</v>
      </c>
      <c r="E1351" s="18" t="s">
        <v>426</v>
      </c>
      <c r="F1351" s="311">
        <v>3740.6979999999999</v>
      </c>
      <c r="G1351" s="40"/>
      <c r="H1351" s="46"/>
    </row>
    <row r="1352" s="2" customFormat="1" ht="16.8" customHeight="1">
      <c r="A1352" s="40"/>
      <c r="B1352" s="46"/>
      <c r="C1352" s="306" t="s">
        <v>204</v>
      </c>
      <c r="D1352" s="307" t="s">
        <v>1</v>
      </c>
      <c r="E1352" s="308" t="s">
        <v>1</v>
      </c>
      <c r="F1352" s="309">
        <v>130.45099999999999</v>
      </c>
      <c r="G1352" s="40"/>
      <c r="H1352" s="46"/>
    </row>
    <row r="1353" s="2" customFormat="1" ht="16.8" customHeight="1">
      <c r="A1353" s="40"/>
      <c r="B1353" s="46"/>
      <c r="C1353" s="310" t="s">
        <v>204</v>
      </c>
      <c r="D1353" s="310" t="s">
        <v>1750</v>
      </c>
      <c r="E1353" s="18" t="s">
        <v>1</v>
      </c>
      <c r="F1353" s="311">
        <v>130.45099999999999</v>
      </c>
      <c r="G1353" s="40"/>
      <c r="H1353" s="46"/>
    </row>
    <row r="1354" s="2" customFormat="1" ht="16.8" customHeight="1">
      <c r="A1354" s="40"/>
      <c r="B1354" s="46"/>
      <c r="C1354" s="312" t="s">
        <v>2478</v>
      </c>
      <c r="D1354" s="40"/>
      <c r="E1354" s="40"/>
      <c r="F1354" s="40"/>
      <c r="G1354" s="40"/>
      <c r="H1354" s="46"/>
    </row>
    <row r="1355" s="2" customFormat="1" ht="16.8" customHeight="1">
      <c r="A1355" s="40"/>
      <c r="B1355" s="46"/>
      <c r="C1355" s="310" t="s">
        <v>969</v>
      </c>
      <c r="D1355" s="310" t="s">
        <v>425</v>
      </c>
      <c r="E1355" s="18" t="s">
        <v>426</v>
      </c>
      <c r="F1355" s="311">
        <v>130.45099999999999</v>
      </c>
      <c r="G1355" s="40"/>
      <c r="H1355" s="46"/>
    </row>
    <row r="1356" s="2" customFormat="1" ht="16.8" customHeight="1">
      <c r="A1356" s="40"/>
      <c r="B1356" s="46"/>
      <c r="C1356" s="310" t="s">
        <v>954</v>
      </c>
      <c r="D1356" s="310" t="s">
        <v>955</v>
      </c>
      <c r="E1356" s="18" t="s">
        <v>426</v>
      </c>
      <c r="F1356" s="311">
        <v>287.74599999999998</v>
      </c>
      <c r="G1356" s="40"/>
      <c r="H1356" s="46"/>
    </row>
    <row r="1357" s="2" customFormat="1" ht="16.8" customHeight="1">
      <c r="A1357" s="40"/>
      <c r="B1357" s="46"/>
      <c r="C1357" s="306" t="s">
        <v>206</v>
      </c>
      <c r="D1357" s="307" t="s">
        <v>1</v>
      </c>
      <c r="E1357" s="308" t="s">
        <v>1</v>
      </c>
      <c r="F1357" s="309">
        <v>157.29499999999999</v>
      </c>
      <c r="G1357" s="40"/>
      <c r="H1357" s="46"/>
    </row>
    <row r="1358" s="2" customFormat="1">
      <c r="A1358" s="40"/>
      <c r="B1358" s="46"/>
      <c r="C1358" s="310" t="s">
        <v>206</v>
      </c>
      <c r="D1358" s="310" t="s">
        <v>1748</v>
      </c>
      <c r="E1358" s="18" t="s">
        <v>1</v>
      </c>
      <c r="F1358" s="311">
        <v>157.29499999999999</v>
      </c>
      <c r="G1358" s="40"/>
      <c r="H1358" s="46"/>
    </row>
    <row r="1359" s="2" customFormat="1" ht="16.8" customHeight="1">
      <c r="A1359" s="40"/>
      <c r="B1359" s="46"/>
      <c r="C1359" s="312" t="s">
        <v>2478</v>
      </c>
      <c r="D1359" s="40"/>
      <c r="E1359" s="40"/>
      <c r="F1359" s="40"/>
      <c r="G1359" s="40"/>
      <c r="H1359" s="46"/>
    </row>
    <row r="1360" s="2" customFormat="1">
      <c r="A1360" s="40"/>
      <c r="B1360" s="46"/>
      <c r="C1360" s="310" t="s">
        <v>964</v>
      </c>
      <c r="D1360" s="310" t="s">
        <v>965</v>
      </c>
      <c r="E1360" s="18" t="s">
        <v>426</v>
      </c>
      <c r="F1360" s="311">
        <v>157.29499999999999</v>
      </c>
      <c r="G1360" s="40"/>
      <c r="H1360" s="46"/>
    </row>
    <row r="1361" s="2" customFormat="1" ht="16.8" customHeight="1">
      <c r="A1361" s="40"/>
      <c r="B1361" s="46"/>
      <c r="C1361" s="310" t="s">
        <v>954</v>
      </c>
      <c r="D1361" s="310" t="s">
        <v>955</v>
      </c>
      <c r="E1361" s="18" t="s">
        <v>426</v>
      </c>
      <c r="F1361" s="311">
        <v>287.74599999999998</v>
      </c>
      <c r="G1361" s="40"/>
      <c r="H1361" s="46"/>
    </row>
    <row r="1362" s="2" customFormat="1" ht="16.8" customHeight="1">
      <c r="A1362" s="40"/>
      <c r="B1362" s="46"/>
      <c r="C1362" s="306" t="s">
        <v>202</v>
      </c>
      <c r="D1362" s="307" t="s">
        <v>1</v>
      </c>
      <c r="E1362" s="308" t="s">
        <v>1</v>
      </c>
      <c r="F1362" s="309">
        <v>376.14999999999998</v>
      </c>
      <c r="G1362" s="40"/>
      <c r="H1362" s="46"/>
    </row>
    <row r="1363" s="2" customFormat="1" ht="16.8" customHeight="1">
      <c r="A1363" s="40"/>
      <c r="B1363" s="46"/>
      <c r="C1363" s="310" t="s">
        <v>202</v>
      </c>
      <c r="D1363" s="310" t="s">
        <v>1728</v>
      </c>
      <c r="E1363" s="18" t="s">
        <v>1</v>
      </c>
      <c r="F1363" s="311">
        <v>376.14999999999998</v>
      </c>
      <c r="G1363" s="40"/>
      <c r="H1363" s="46"/>
    </row>
    <row r="1364" s="2" customFormat="1" ht="16.8" customHeight="1">
      <c r="A1364" s="40"/>
      <c r="B1364" s="46"/>
      <c r="C1364" s="312" t="s">
        <v>2478</v>
      </c>
      <c r="D1364" s="40"/>
      <c r="E1364" s="40"/>
      <c r="F1364" s="40"/>
      <c r="G1364" s="40"/>
      <c r="H1364" s="46"/>
    </row>
    <row r="1365" s="2" customFormat="1" ht="16.8" customHeight="1">
      <c r="A1365" s="40"/>
      <c r="B1365" s="46"/>
      <c r="C1365" s="310" t="s">
        <v>879</v>
      </c>
      <c r="D1365" s="310" t="s">
        <v>880</v>
      </c>
      <c r="E1365" s="18" t="s">
        <v>308</v>
      </c>
      <c r="F1365" s="311">
        <v>376.14999999999998</v>
      </c>
      <c r="G1365" s="40"/>
      <c r="H1365" s="46"/>
    </row>
    <row r="1366" s="2" customFormat="1" ht="16.8" customHeight="1">
      <c r="A1366" s="40"/>
      <c r="B1366" s="46"/>
      <c r="C1366" s="310" t="s">
        <v>884</v>
      </c>
      <c r="D1366" s="310" t="s">
        <v>885</v>
      </c>
      <c r="E1366" s="18" t="s">
        <v>308</v>
      </c>
      <c r="F1366" s="311">
        <v>376.14999999999998</v>
      </c>
      <c r="G1366" s="40"/>
      <c r="H1366" s="46"/>
    </row>
    <row r="1367" s="2" customFormat="1" ht="16.8" customHeight="1">
      <c r="A1367" s="40"/>
      <c r="B1367" s="46"/>
      <c r="C1367" s="306" t="s">
        <v>350</v>
      </c>
      <c r="D1367" s="307" t="s">
        <v>1</v>
      </c>
      <c r="E1367" s="308" t="s">
        <v>1</v>
      </c>
      <c r="F1367" s="309">
        <v>431.88</v>
      </c>
      <c r="G1367" s="40"/>
      <c r="H1367" s="46"/>
    </row>
    <row r="1368" s="2" customFormat="1">
      <c r="A1368" s="40"/>
      <c r="B1368" s="46"/>
      <c r="C1368" s="310" t="s">
        <v>350</v>
      </c>
      <c r="D1368" s="310" t="s">
        <v>1598</v>
      </c>
      <c r="E1368" s="18" t="s">
        <v>1</v>
      </c>
      <c r="F1368" s="311">
        <v>431.88</v>
      </c>
      <c r="G1368" s="40"/>
      <c r="H1368" s="46"/>
    </row>
    <row r="1369" s="2" customFormat="1" ht="16.8" customHeight="1">
      <c r="A1369" s="40"/>
      <c r="B1369" s="46"/>
      <c r="C1369" s="306" t="s">
        <v>180</v>
      </c>
      <c r="D1369" s="307" t="s">
        <v>1</v>
      </c>
      <c r="E1369" s="308" t="s">
        <v>1</v>
      </c>
      <c r="F1369" s="309">
        <v>431.88</v>
      </c>
      <c r="G1369" s="40"/>
      <c r="H1369" s="46"/>
    </row>
    <row r="1370" s="2" customFormat="1" ht="16.8" customHeight="1">
      <c r="A1370" s="40"/>
      <c r="B1370" s="46"/>
      <c r="C1370" s="310" t="s">
        <v>180</v>
      </c>
      <c r="D1370" s="310" t="s">
        <v>357</v>
      </c>
      <c r="E1370" s="18" t="s">
        <v>1</v>
      </c>
      <c r="F1370" s="311">
        <v>431.88</v>
      </c>
      <c r="G1370" s="40"/>
      <c r="H1370" s="46"/>
    </row>
    <row r="1371" s="2" customFormat="1" ht="16.8" customHeight="1">
      <c r="A1371" s="40"/>
      <c r="B1371" s="46"/>
      <c r="C1371" s="312" t="s">
        <v>2478</v>
      </c>
      <c r="D1371" s="40"/>
      <c r="E1371" s="40"/>
      <c r="F1371" s="40"/>
      <c r="G1371" s="40"/>
      <c r="H1371" s="46"/>
    </row>
    <row r="1372" s="2" customFormat="1">
      <c r="A1372" s="40"/>
      <c r="B1372" s="46"/>
      <c r="C1372" s="310" t="s">
        <v>346</v>
      </c>
      <c r="D1372" s="310" t="s">
        <v>347</v>
      </c>
      <c r="E1372" s="18" t="s">
        <v>348</v>
      </c>
      <c r="F1372" s="311">
        <v>215.94</v>
      </c>
      <c r="G1372" s="40"/>
      <c r="H1372" s="46"/>
    </row>
    <row r="1373" s="2" customFormat="1">
      <c r="A1373" s="40"/>
      <c r="B1373" s="46"/>
      <c r="C1373" s="310" t="s">
        <v>360</v>
      </c>
      <c r="D1373" s="310" t="s">
        <v>361</v>
      </c>
      <c r="E1373" s="18" t="s">
        <v>348</v>
      </c>
      <c r="F1373" s="311">
        <v>215.94</v>
      </c>
      <c r="G1373" s="40"/>
      <c r="H1373" s="46"/>
    </row>
    <row r="1374" s="2" customFormat="1">
      <c r="A1374" s="40"/>
      <c r="B1374" s="46"/>
      <c r="C1374" s="310" t="s">
        <v>388</v>
      </c>
      <c r="D1374" s="310" t="s">
        <v>389</v>
      </c>
      <c r="E1374" s="18" t="s">
        <v>348</v>
      </c>
      <c r="F1374" s="311">
        <v>215.94</v>
      </c>
      <c r="G1374" s="40"/>
      <c r="H1374" s="46"/>
    </row>
    <row r="1375" s="2" customFormat="1">
      <c r="A1375" s="40"/>
      <c r="B1375" s="46"/>
      <c r="C1375" s="310" t="s">
        <v>400</v>
      </c>
      <c r="D1375" s="310" t="s">
        <v>401</v>
      </c>
      <c r="E1375" s="18" t="s">
        <v>348</v>
      </c>
      <c r="F1375" s="311">
        <v>215.94</v>
      </c>
      <c r="G1375" s="40"/>
      <c r="H1375" s="46"/>
    </row>
    <row r="1376" s="2" customFormat="1" ht="16.8" customHeight="1">
      <c r="A1376" s="40"/>
      <c r="B1376" s="46"/>
      <c r="C1376" s="306" t="s">
        <v>178</v>
      </c>
      <c r="D1376" s="307" t="s">
        <v>1</v>
      </c>
      <c r="E1376" s="308" t="s">
        <v>1</v>
      </c>
      <c r="F1376" s="309">
        <v>0</v>
      </c>
      <c r="G1376" s="40"/>
      <c r="H1376" s="46"/>
    </row>
    <row r="1377" s="2" customFormat="1" ht="16.8" customHeight="1">
      <c r="A1377" s="40"/>
      <c r="B1377" s="46"/>
      <c r="C1377" s="310" t="s">
        <v>178</v>
      </c>
      <c r="D1377" s="310" t="s">
        <v>1087</v>
      </c>
      <c r="E1377" s="18" t="s">
        <v>1</v>
      </c>
      <c r="F1377" s="311">
        <v>0</v>
      </c>
      <c r="G1377" s="40"/>
      <c r="H1377" s="46"/>
    </row>
    <row r="1378" s="2" customFormat="1" ht="16.8" customHeight="1">
      <c r="A1378" s="40"/>
      <c r="B1378" s="46"/>
      <c r="C1378" s="312" t="s">
        <v>2478</v>
      </c>
      <c r="D1378" s="40"/>
      <c r="E1378" s="40"/>
      <c r="F1378" s="40"/>
      <c r="G1378" s="40"/>
      <c r="H1378" s="46"/>
    </row>
    <row r="1379" s="2" customFormat="1">
      <c r="A1379" s="40"/>
      <c r="B1379" s="46"/>
      <c r="C1379" s="310" t="s">
        <v>346</v>
      </c>
      <c r="D1379" s="310" t="s">
        <v>347</v>
      </c>
      <c r="E1379" s="18" t="s">
        <v>348</v>
      </c>
      <c r="F1379" s="311">
        <v>215.94</v>
      </c>
      <c r="G1379" s="40"/>
      <c r="H1379" s="46"/>
    </row>
    <row r="1380" s="2" customFormat="1" ht="16.8" customHeight="1">
      <c r="A1380" s="40"/>
      <c r="B1380" s="46"/>
      <c r="C1380" s="310" t="s">
        <v>435</v>
      </c>
      <c r="D1380" s="310" t="s">
        <v>436</v>
      </c>
      <c r="E1380" s="18" t="s">
        <v>348</v>
      </c>
      <c r="F1380" s="311">
        <v>285.03199999999998</v>
      </c>
      <c r="G1380" s="40"/>
      <c r="H1380" s="46"/>
    </row>
    <row r="1381" s="2" customFormat="1" ht="16.8" customHeight="1">
      <c r="A1381" s="40"/>
      <c r="B1381" s="46"/>
      <c r="C1381" s="306" t="s">
        <v>176</v>
      </c>
      <c r="D1381" s="307" t="s">
        <v>1</v>
      </c>
      <c r="E1381" s="308" t="s">
        <v>1</v>
      </c>
      <c r="F1381" s="309">
        <v>431.88</v>
      </c>
      <c r="G1381" s="40"/>
      <c r="H1381" s="46"/>
    </row>
    <row r="1382" s="2" customFormat="1">
      <c r="A1382" s="40"/>
      <c r="B1382" s="46"/>
      <c r="C1382" s="310" t="s">
        <v>350</v>
      </c>
      <c r="D1382" s="310" t="s">
        <v>1598</v>
      </c>
      <c r="E1382" s="18" t="s">
        <v>1</v>
      </c>
      <c r="F1382" s="311">
        <v>431.88</v>
      </c>
      <c r="G1382" s="40"/>
      <c r="H1382" s="46"/>
    </row>
    <row r="1383" s="2" customFormat="1" ht="16.8" customHeight="1">
      <c r="A1383" s="40"/>
      <c r="B1383" s="46"/>
      <c r="C1383" s="310" t="s">
        <v>176</v>
      </c>
      <c r="D1383" s="310" t="s">
        <v>281</v>
      </c>
      <c r="E1383" s="18" t="s">
        <v>1</v>
      </c>
      <c r="F1383" s="311">
        <v>431.88</v>
      </c>
      <c r="G1383" s="40"/>
      <c r="H1383" s="46"/>
    </row>
    <row r="1384" s="2" customFormat="1" ht="16.8" customHeight="1">
      <c r="A1384" s="40"/>
      <c r="B1384" s="46"/>
      <c r="C1384" s="312" t="s">
        <v>2478</v>
      </c>
      <c r="D1384" s="40"/>
      <c r="E1384" s="40"/>
      <c r="F1384" s="40"/>
      <c r="G1384" s="40"/>
      <c r="H1384" s="46"/>
    </row>
    <row r="1385" s="2" customFormat="1">
      <c r="A1385" s="40"/>
      <c r="B1385" s="46"/>
      <c r="C1385" s="310" t="s">
        <v>346</v>
      </c>
      <c r="D1385" s="310" t="s">
        <v>347</v>
      </c>
      <c r="E1385" s="18" t="s">
        <v>348</v>
      </c>
      <c r="F1385" s="311">
        <v>215.94</v>
      </c>
      <c r="G1385" s="40"/>
      <c r="H1385" s="46"/>
    </row>
    <row r="1386" s="2" customFormat="1">
      <c r="A1386" s="40"/>
      <c r="B1386" s="46"/>
      <c r="C1386" s="310" t="s">
        <v>388</v>
      </c>
      <c r="D1386" s="310" t="s">
        <v>389</v>
      </c>
      <c r="E1386" s="18" t="s">
        <v>348</v>
      </c>
      <c r="F1386" s="311">
        <v>215.94</v>
      </c>
      <c r="G1386" s="40"/>
      <c r="H1386" s="46"/>
    </row>
    <row r="1387" s="2" customFormat="1">
      <c r="A1387" s="40"/>
      <c r="B1387" s="46"/>
      <c r="C1387" s="310" t="s">
        <v>400</v>
      </c>
      <c r="D1387" s="310" t="s">
        <v>401</v>
      </c>
      <c r="E1387" s="18" t="s">
        <v>348</v>
      </c>
      <c r="F1387" s="311">
        <v>215.94</v>
      </c>
      <c r="G1387" s="40"/>
      <c r="H1387" s="46"/>
    </row>
    <row r="1388" s="2" customFormat="1" ht="16.8" customHeight="1">
      <c r="A1388" s="40"/>
      <c r="B1388" s="46"/>
      <c r="C1388" s="310" t="s">
        <v>435</v>
      </c>
      <c r="D1388" s="310" t="s">
        <v>436</v>
      </c>
      <c r="E1388" s="18" t="s">
        <v>348</v>
      </c>
      <c r="F1388" s="311">
        <v>285.03199999999998</v>
      </c>
      <c r="G1388" s="40"/>
      <c r="H1388" s="46"/>
    </row>
    <row r="1389" s="2" customFormat="1" ht="16.8" customHeight="1">
      <c r="A1389" s="40"/>
      <c r="B1389" s="46"/>
      <c r="C1389" s="306" t="s">
        <v>182</v>
      </c>
      <c r="D1389" s="307" t="s">
        <v>1</v>
      </c>
      <c r="E1389" s="308" t="s">
        <v>1</v>
      </c>
      <c r="F1389" s="309">
        <v>215.94</v>
      </c>
      <c r="G1389" s="40"/>
      <c r="H1389" s="46"/>
    </row>
    <row r="1390" s="2" customFormat="1" ht="16.8" customHeight="1">
      <c r="A1390" s="40"/>
      <c r="B1390" s="46"/>
      <c r="C1390" s="310" t="s">
        <v>182</v>
      </c>
      <c r="D1390" s="310" t="s">
        <v>358</v>
      </c>
      <c r="E1390" s="18" t="s">
        <v>1</v>
      </c>
      <c r="F1390" s="311">
        <v>215.94</v>
      </c>
      <c r="G1390" s="40"/>
      <c r="H1390" s="46"/>
    </row>
    <row r="1391" s="2" customFormat="1" ht="16.8" customHeight="1">
      <c r="A1391" s="40"/>
      <c r="B1391" s="46"/>
      <c r="C1391" s="312" t="s">
        <v>2478</v>
      </c>
      <c r="D1391" s="40"/>
      <c r="E1391" s="40"/>
      <c r="F1391" s="40"/>
      <c r="G1391" s="40"/>
      <c r="H1391" s="46"/>
    </row>
    <row r="1392" s="2" customFormat="1">
      <c r="A1392" s="40"/>
      <c r="B1392" s="46"/>
      <c r="C1392" s="310" t="s">
        <v>346</v>
      </c>
      <c r="D1392" s="310" t="s">
        <v>347</v>
      </c>
      <c r="E1392" s="18" t="s">
        <v>348</v>
      </c>
      <c r="F1392" s="311">
        <v>215.94</v>
      </c>
      <c r="G1392" s="40"/>
      <c r="H1392" s="46"/>
    </row>
    <row r="1393" s="2" customFormat="1">
      <c r="A1393" s="40"/>
      <c r="B1393" s="46"/>
      <c r="C1393" s="310" t="s">
        <v>388</v>
      </c>
      <c r="D1393" s="310" t="s">
        <v>389</v>
      </c>
      <c r="E1393" s="18" t="s">
        <v>348</v>
      </c>
      <c r="F1393" s="311">
        <v>215.94</v>
      </c>
      <c r="G1393" s="40"/>
      <c r="H1393" s="46"/>
    </row>
    <row r="1394" s="2" customFormat="1" ht="16.8" customHeight="1">
      <c r="A1394" s="40"/>
      <c r="B1394" s="46"/>
      <c r="C1394" s="306" t="s">
        <v>184</v>
      </c>
      <c r="D1394" s="307" t="s">
        <v>1</v>
      </c>
      <c r="E1394" s="308" t="s">
        <v>1</v>
      </c>
      <c r="F1394" s="309">
        <v>215.94</v>
      </c>
      <c r="G1394" s="40"/>
      <c r="H1394" s="46"/>
    </row>
    <row r="1395" s="2" customFormat="1" ht="16.8" customHeight="1">
      <c r="A1395" s="40"/>
      <c r="B1395" s="46"/>
      <c r="C1395" s="310" t="s">
        <v>184</v>
      </c>
      <c r="D1395" s="310" t="s">
        <v>358</v>
      </c>
      <c r="E1395" s="18" t="s">
        <v>1</v>
      </c>
      <c r="F1395" s="311">
        <v>215.94</v>
      </c>
      <c r="G1395" s="40"/>
      <c r="H1395" s="46"/>
    </row>
    <row r="1396" s="2" customFormat="1" ht="16.8" customHeight="1">
      <c r="A1396" s="40"/>
      <c r="B1396" s="46"/>
      <c r="C1396" s="312" t="s">
        <v>2478</v>
      </c>
      <c r="D1396" s="40"/>
      <c r="E1396" s="40"/>
      <c r="F1396" s="40"/>
      <c r="G1396" s="40"/>
      <c r="H1396" s="46"/>
    </row>
    <row r="1397" s="2" customFormat="1">
      <c r="A1397" s="40"/>
      <c r="B1397" s="46"/>
      <c r="C1397" s="310" t="s">
        <v>360</v>
      </c>
      <c r="D1397" s="310" t="s">
        <v>361</v>
      </c>
      <c r="E1397" s="18" t="s">
        <v>348</v>
      </c>
      <c r="F1397" s="311">
        <v>215.94</v>
      </c>
      <c r="G1397" s="40"/>
      <c r="H1397" s="46"/>
    </row>
    <row r="1398" s="2" customFormat="1">
      <c r="A1398" s="40"/>
      <c r="B1398" s="46"/>
      <c r="C1398" s="310" t="s">
        <v>400</v>
      </c>
      <c r="D1398" s="310" t="s">
        <v>401</v>
      </c>
      <c r="E1398" s="18" t="s">
        <v>348</v>
      </c>
      <c r="F1398" s="311">
        <v>215.94</v>
      </c>
      <c r="G1398" s="40"/>
      <c r="H1398" s="46"/>
    </row>
    <row r="1399" s="2" customFormat="1" ht="16.8" customHeight="1">
      <c r="A1399" s="40"/>
      <c r="B1399" s="46"/>
      <c r="C1399" s="306" t="s">
        <v>189</v>
      </c>
      <c r="D1399" s="307" t="s">
        <v>1</v>
      </c>
      <c r="E1399" s="308" t="s">
        <v>1</v>
      </c>
      <c r="F1399" s="309">
        <v>0</v>
      </c>
      <c r="G1399" s="40"/>
      <c r="H1399" s="46"/>
    </row>
    <row r="1400" s="2" customFormat="1" ht="16.8" customHeight="1">
      <c r="A1400" s="40"/>
      <c r="B1400" s="46"/>
      <c r="C1400" s="310" t="s">
        <v>189</v>
      </c>
      <c r="D1400" s="310" t="s">
        <v>1100</v>
      </c>
      <c r="E1400" s="18" t="s">
        <v>1</v>
      </c>
      <c r="F1400" s="311">
        <v>0</v>
      </c>
      <c r="G1400" s="40"/>
      <c r="H1400" s="46"/>
    </row>
    <row r="1401" s="2" customFormat="1" ht="16.8" customHeight="1">
      <c r="A1401" s="40"/>
      <c r="B1401" s="46"/>
      <c r="C1401" s="312" t="s">
        <v>2478</v>
      </c>
      <c r="D1401" s="40"/>
      <c r="E1401" s="40"/>
      <c r="F1401" s="40"/>
      <c r="G1401" s="40"/>
      <c r="H1401" s="46"/>
    </row>
    <row r="1402" s="2" customFormat="1">
      <c r="A1402" s="40"/>
      <c r="B1402" s="46"/>
      <c r="C1402" s="310" t="s">
        <v>388</v>
      </c>
      <c r="D1402" s="310" t="s">
        <v>389</v>
      </c>
      <c r="E1402" s="18" t="s">
        <v>348</v>
      </c>
      <c r="F1402" s="311">
        <v>215.94</v>
      </c>
      <c r="G1402" s="40"/>
      <c r="H1402" s="46"/>
    </row>
    <row r="1403" s="2" customFormat="1">
      <c r="A1403" s="40"/>
      <c r="B1403" s="46"/>
      <c r="C1403" s="310" t="s">
        <v>400</v>
      </c>
      <c r="D1403" s="310" t="s">
        <v>401</v>
      </c>
      <c r="E1403" s="18" t="s">
        <v>348</v>
      </c>
      <c r="F1403" s="311">
        <v>215.94</v>
      </c>
      <c r="G1403" s="40"/>
      <c r="H1403" s="46"/>
    </row>
    <row r="1404" s="2" customFormat="1" ht="16.8" customHeight="1">
      <c r="A1404" s="40"/>
      <c r="B1404" s="46"/>
      <c r="C1404" s="310" t="s">
        <v>435</v>
      </c>
      <c r="D1404" s="310" t="s">
        <v>436</v>
      </c>
      <c r="E1404" s="18" t="s">
        <v>348</v>
      </c>
      <c r="F1404" s="311">
        <v>285.03199999999998</v>
      </c>
      <c r="G1404" s="40"/>
      <c r="H1404" s="46"/>
    </row>
    <row r="1405" s="2" customFormat="1" ht="16.8" customHeight="1">
      <c r="A1405" s="40"/>
      <c r="B1405" s="46"/>
      <c r="C1405" s="306" t="s">
        <v>187</v>
      </c>
      <c r="D1405" s="307" t="s">
        <v>1</v>
      </c>
      <c r="E1405" s="308" t="s">
        <v>1</v>
      </c>
      <c r="F1405" s="309">
        <v>146.84800000000001</v>
      </c>
      <c r="G1405" s="40"/>
      <c r="H1405" s="46"/>
    </row>
    <row r="1406" s="2" customFormat="1" ht="16.8" customHeight="1">
      <c r="A1406" s="40"/>
      <c r="B1406" s="46"/>
      <c r="C1406" s="310" t="s">
        <v>1</v>
      </c>
      <c r="D1406" s="310" t="s">
        <v>391</v>
      </c>
      <c r="E1406" s="18" t="s">
        <v>1</v>
      </c>
      <c r="F1406" s="311">
        <v>0</v>
      </c>
      <c r="G1406" s="40"/>
      <c r="H1406" s="46"/>
    </row>
    <row r="1407" s="2" customFormat="1" ht="16.8" customHeight="1">
      <c r="A1407" s="40"/>
      <c r="B1407" s="46"/>
      <c r="C1407" s="310" t="s">
        <v>187</v>
      </c>
      <c r="D1407" s="310" t="s">
        <v>1604</v>
      </c>
      <c r="E1407" s="18" t="s">
        <v>1</v>
      </c>
      <c r="F1407" s="311">
        <v>146.84800000000001</v>
      </c>
      <c r="G1407" s="40"/>
      <c r="H1407" s="46"/>
    </row>
    <row r="1408" s="2" customFormat="1" ht="16.8" customHeight="1">
      <c r="A1408" s="40"/>
      <c r="B1408" s="46"/>
      <c r="C1408" s="312" t="s">
        <v>2478</v>
      </c>
      <c r="D1408" s="40"/>
      <c r="E1408" s="40"/>
      <c r="F1408" s="40"/>
      <c r="G1408" s="40"/>
      <c r="H1408" s="46"/>
    </row>
    <row r="1409" s="2" customFormat="1">
      <c r="A1409" s="40"/>
      <c r="B1409" s="46"/>
      <c r="C1409" s="310" t="s">
        <v>388</v>
      </c>
      <c r="D1409" s="310" t="s">
        <v>389</v>
      </c>
      <c r="E1409" s="18" t="s">
        <v>348</v>
      </c>
      <c r="F1409" s="311">
        <v>215.94</v>
      </c>
      <c r="G1409" s="40"/>
      <c r="H1409" s="46"/>
    </row>
    <row r="1410" s="2" customFormat="1" ht="16.8" customHeight="1">
      <c r="A1410" s="40"/>
      <c r="B1410" s="46"/>
      <c r="C1410" s="310" t="s">
        <v>435</v>
      </c>
      <c r="D1410" s="310" t="s">
        <v>436</v>
      </c>
      <c r="E1410" s="18" t="s">
        <v>348</v>
      </c>
      <c r="F1410" s="311">
        <v>285.03199999999998</v>
      </c>
      <c r="G1410" s="40"/>
      <c r="H1410" s="46"/>
    </row>
    <row r="1411" s="2" customFormat="1" ht="16.8" customHeight="1">
      <c r="A1411" s="40"/>
      <c r="B1411" s="46"/>
      <c r="C1411" s="306" t="s">
        <v>170</v>
      </c>
      <c r="D1411" s="307" t="s">
        <v>1</v>
      </c>
      <c r="E1411" s="308" t="s">
        <v>1</v>
      </c>
      <c r="F1411" s="309">
        <v>7.2000000000000002</v>
      </c>
      <c r="G1411" s="40"/>
      <c r="H1411" s="46"/>
    </row>
    <row r="1412" s="2" customFormat="1" ht="16.8" customHeight="1">
      <c r="A1412" s="40"/>
      <c r="B1412" s="46"/>
      <c r="C1412" s="310" t="s">
        <v>170</v>
      </c>
      <c r="D1412" s="310" t="s">
        <v>1596</v>
      </c>
      <c r="E1412" s="18" t="s">
        <v>1</v>
      </c>
      <c r="F1412" s="311">
        <v>7.2000000000000002</v>
      </c>
      <c r="G1412" s="40"/>
      <c r="H1412" s="46"/>
    </row>
    <row r="1413" s="2" customFormat="1" ht="16.8" customHeight="1">
      <c r="A1413" s="40"/>
      <c r="B1413" s="46"/>
      <c r="C1413" s="312" t="s">
        <v>2478</v>
      </c>
      <c r="D1413" s="40"/>
      <c r="E1413" s="40"/>
      <c r="F1413" s="40"/>
      <c r="G1413" s="40"/>
      <c r="H1413" s="46"/>
    </row>
    <row r="1414" s="2" customFormat="1" ht="16.8" customHeight="1">
      <c r="A1414" s="40"/>
      <c r="B1414" s="46"/>
      <c r="C1414" s="310" t="s">
        <v>333</v>
      </c>
      <c r="D1414" s="310" t="s">
        <v>334</v>
      </c>
      <c r="E1414" s="18" t="s">
        <v>308</v>
      </c>
      <c r="F1414" s="311">
        <v>7.2000000000000002</v>
      </c>
      <c r="G1414" s="40"/>
      <c r="H1414" s="46"/>
    </row>
    <row r="1415" s="2" customFormat="1" ht="16.8" customHeight="1">
      <c r="A1415" s="40"/>
      <c r="B1415" s="46"/>
      <c r="C1415" s="310" t="s">
        <v>364</v>
      </c>
      <c r="D1415" s="310" t="s">
        <v>365</v>
      </c>
      <c r="E1415" s="18" t="s">
        <v>348</v>
      </c>
      <c r="F1415" s="311">
        <v>45.268999999999998</v>
      </c>
      <c r="G1415" s="40"/>
      <c r="H1415" s="46"/>
    </row>
    <row r="1416" s="2" customFormat="1" ht="16.8" customHeight="1">
      <c r="A1416" s="40"/>
      <c r="B1416" s="46"/>
      <c r="C1416" s="306" t="s">
        <v>168</v>
      </c>
      <c r="D1416" s="307" t="s">
        <v>1</v>
      </c>
      <c r="E1416" s="308" t="s">
        <v>1</v>
      </c>
      <c r="F1416" s="309">
        <v>15.199999999999999</v>
      </c>
      <c r="G1416" s="40"/>
      <c r="H1416" s="46"/>
    </row>
    <row r="1417" s="2" customFormat="1" ht="16.8" customHeight="1">
      <c r="A1417" s="40"/>
      <c r="B1417" s="46"/>
      <c r="C1417" s="310" t="s">
        <v>168</v>
      </c>
      <c r="D1417" s="310" t="s">
        <v>1594</v>
      </c>
      <c r="E1417" s="18" t="s">
        <v>1</v>
      </c>
      <c r="F1417" s="311">
        <v>15.199999999999999</v>
      </c>
      <c r="G1417" s="40"/>
      <c r="H1417" s="46"/>
    </row>
    <row r="1418" s="2" customFormat="1" ht="16.8" customHeight="1">
      <c r="A1418" s="40"/>
      <c r="B1418" s="46"/>
      <c r="C1418" s="312" t="s">
        <v>2478</v>
      </c>
      <c r="D1418" s="40"/>
      <c r="E1418" s="40"/>
      <c r="F1418" s="40"/>
      <c r="G1418" s="40"/>
      <c r="H1418" s="46"/>
    </row>
    <row r="1419" s="2" customFormat="1" ht="16.8" customHeight="1">
      <c r="A1419" s="40"/>
      <c r="B1419" s="46"/>
      <c r="C1419" s="310" t="s">
        <v>328</v>
      </c>
      <c r="D1419" s="310" t="s">
        <v>329</v>
      </c>
      <c r="E1419" s="18" t="s">
        <v>308</v>
      </c>
      <c r="F1419" s="311">
        <v>15.199999999999999</v>
      </c>
      <c r="G1419" s="40"/>
      <c r="H1419" s="46"/>
    </row>
    <row r="1420" s="2" customFormat="1" ht="16.8" customHeight="1">
      <c r="A1420" s="40"/>
      <c r="B1420" s="46"/>
      <c r="C1420" s="310" t="s">
        <v>364</v>
      </c>
      <c r="D1420" s="310" t="s">
        <v>365</v>
      </c>
      <c r="E1420" s="18" t="s">
        <v>348</v>
      </c>
      <c r="F1420" s="311">
        <v>45.268999999999998</v>
      </c>
      <c r="G1420" s="40"/>
      <c r="H1420" s="46"/>
    </row>
    <row r="1421" s="2" customFormat="1" ht="16.8" customHeight="1">
      <c r="A1421" s="40"/>
      <c r="B1421" s="46"/>
      <c r="C1421" s="306" t="s">
        <v>443</v>
      </c>
      <c r="D1421" s="307" t="s">
        <v>1</v>
      </c>
      <c r="E1421" s="308" t="s">
        <v>1</v>
      </c>
      <c r="F1421" s="309">
        <v>285.03199999999998</v>
      </c>
      <c r="G1421" s="40"/>
      <c r="H1421" s="46"/>
    </row>
    <row r="1422" s="2" customFormat="1" ht="16.8" customHeight="1">
      <c r="A1422" s="40"/>
      <c r="B1422" s="46"/>
      <c r="C1422" s="310" t="s">
        <v>196</v>
      </c>
      <c r="D1422" s="310" t="s">
        <v>438</v>
      </c>
      <c r="E1422" s="18" t="s">
        <v>1</v>
      </c>
      <c r="F1422" s="311">
        <v>285.03199999999998</v>
      </c>
      <c r="G1422" s="40"/>
      <c r="H1422" s="46"/>
    </row>
    <row r="1423" s="2" customFormat="1" ht="16.8" customHeight="1">
      <c r="A1423" s="40"/>
      <c r="B1423" s="46"/>
      <c r="C1423" s="310" t="s">
        <v>440</v>
      </c>
      <c r="D1423" s="310" t="s">
        <v>441</v>
      </c>
      <c r="E1423" s="18" t="s">
        <v>1</v>
      </c>
      <c r="F1423" s="311">
        <v>0</v>
      </c>
      <c r="G1423" s="40"/>
      <c r="H1423" s="46"/>
    </row>
    <row r="1424" s="2" customFormat="1" ht="16.8" customHeight="1">
      <c r="A1424" s="40"/>
      <c r="B1424" s="46"/>
      <c r="C1424" s="310" t="s">
        <v>443</v>
      </c>
      <c r="D1424" s="310" t="s">
        <v>344</v>
      </c>
      <c r="E1424" s="18" t="s">
        <v>1</v>
      </c>
      <c r="F1424" s="311">
        <v>285.03199999999998</v>
      </c>
      <c r="G1424" s="40"/>
      <c r="H1424" s="46"/>
    </row>
    <row r="1425" s="2" customFormat="1" ht="16.8" customHeight="1">
      <c r="A1425" s="40"/>
      <c r="B1425" s="46"/>
      <c r="C1425" s="306" t="s">
        <v>440</v>
      </c>
      <c r="D1425" s="307" t="s">
        <v>1</v>
      </c>
      <c r="E1425" s="308" t="s">
        <v>1</v>
      </c>
      <c r="F1425" s="309">
        <v>0</v>
      </c>
      <c r="G1425" s="40"/>
      <c r="H1425" s="46"/>
    </row>
    <row r="1426" s="2" customFormat="1" ht="16.8" customHeight="1">
      <c r="A1426" s="40"/>
      <c r="B1426" s="46"/>
      <c r="C1426" s="310" t="s">
        <v>440</v>
      </c>
      <c r="D1426" s="310" t="s">
        <v>441</v>
      </c>
      <c r="E1426" s="18" t="s">
        <v>1</v>
      </c>
      <c r="F1426" s="311">
        <v>0</v>
      </c>
      <c r="G1426" s="40"/>
      <c r="H1426" s="46"/>
    </row>
    <row r="1427" s="2" customFormat="1" ht="16.8" customHeight="1">
      <c r="A1427" s="40"/>
      <c r="B1427" s="46"/>
      <c r="C1427" s="306" t="s">
        <v>1113</v>
      </c>
      <c r="D1427" s="307" t="s">
        <v>1</v>
      </c>
      <c r="E1427" s="308" t="s">
        <v>1</v>
      </c>
      <c r="F1427" s="309">
        <v>285.03199999999998</v>
      </c>
      <c r="G1427" s="40"/>
      <c r="H1427" s="46"/>
    </row>
    <row r="1428" s="2" customFormat="1" ht="16.8" customHeight="1">
      <c r="A1428" s="40"/>
      <c r="B1428" s="46"/>
      <c r="C1428" s="310" t="s">
        <v>196</v>
      </c>
      <c r="D1428" s="310" t="s">
        <v>438</v>
      </c>
      <c r="E1428" s="18" t="s">
        <v>1</v>
      </c>
      <c r="F1428" s="311">
        <v>285.03199999999998</v>
      </c>
      <c r="G1428" s="40"/>
      <c r="H1428" s="46"/>
    </row>
    <row r="1429" s="2" customFormat="1" ht="16.8" customHeight="1">
      <c r="A1429" s="40"/>
      <c r="B1429" s="46"/>
      <c r="C1429" s="310" t="s">
        <v>440</v>
      </c>
      <c r="D1429" s="310" t="s">
        <v>441</v>
      </c>
      <c r="E1429" s="18" t="s">
        <v>1</v>
      </c>
      <c r="F1429" s="311">
        <v>0</v>
      </c>
      <c r="G1429" s="40"/>
      <c r="H1429" s="46"/>
    </row>
    <row r="1430" s="2" customFormat="1" ht="16.8" customHeight="1">
      <c r="A1430" s="40"/>
      <c r="B1430" s="46"/>
      <c r="C1430" s="310" t="s">
        <v>1113</v>
      </c>
      <c r="D1430" s="310" t="s">
        <v>281</v>
      </c>
      <c r="E1430" s="18" t="s">
        <v>1</v>
      </c>
      <c r="F1430" s="311">
        <v>285.03199999999998</v>
      </c>
      <c r="G1430" s="40"/>
      <c r="H1430" s="46"/>
    </row>
    <row r="1431" s="2" customFormat="1" ht="16.8" customHeight="1">
      <c r="A1431" s="40"/>
      <c r="B1431" s="46"/>
      <c r="C1431" s="306" t="s">
        <v>196</v>
      </c>
      <c r="D1431" s="307" t="s">
        <v>1</v>
      </c>
      <c r="E1431" s="308" t="s">
        <v>1</v>
      </c>
      <c r="F1431" s="309">
        <v>285.03199999999998</v>
      </c>
      <c r="G1431" s="40"/>
      <c r="H1431" s="46"/>
    </row>
    <row r="1432" s="2" customFormat="1" ht="16.8" customHeight="1">
      <c r="A1432" s="40"/>
      <c r="B1432" s="46"/>
      <c r="C1432" s="310" t="s">
        <v>196</v>
      </c>
      <c r="D1432" s="310" t="s">
        <v>438</v>
      </c>
      <c r="E1432" s="18" t="s">
        <v>1</v>
      </c>
      <c r="F1432" s="311">
        <v>285.03199999999998</v>
      </c>
      <c r="G1432" s="40"/>
      <c r="H1432" s="46"/>
    </row>
    <row r="1433" s="2" customFormat="1" ht="16.8" customHeight="1">
      <c r="A1433" s="40"/>
      <c r="B1433" s="46"/>
      <c r="C1433" s="312" t="s">
        <v>2478</v>
      </c>
      <c r="D1433" s="40"/>
      <c r="E1433" s="40"/>
      <c r="F1433" s="40"/>
      <c r="G1433" s="40"/>
      <c r="H1433" s="46"/>
    </row>
    <row r="1434" s="2" customFormat="1" ht="16.8" customHeight="1">
      <c r="A1434" s="40"/>
      <c r="B1434" s="46"/>
      <c r="C1434" s="310" t="s">
        <v>435</v>
      </c>
      <c r="D1434" s="310" t="s">
        <v>436</v>
      </c>
      <c r="E1434" s="18" t="s">
        <v>348</v>
      </c>
      <c r="F1434" s="311">
        <v>285.03199999999998</v>
      </c>
      <c r="G1434" s="40"/>
      <c r="H1434" s="46"/>
    </row>
    <row r="1435" s="2" customFormat="1" ht="16.8" customHeight="1">
      <c r="A1435" s="40"/>
      <c r="B1435" s="46"/>
      <c r="C1435" s="310" t="s">
        <v>446</v>
      </c>
      <c r="D1435" s="310" t="s">
        <v>447</v>
      </c>
      <c r="E1435" s="18" t="s">
        <v>426</v>
      </c>
      <c r="F1435" s="311">
        <v>570.06399999999996</v>
      </c>
      <c r="G1435" s="40"/>
      <c r="H1435" s="46"/>
    </row>
    <row r="1436" s="2" customFormat="1" ht="26.4" customHeight="1">
      <c r="A1436" s="40"/>
      <c r="B1436" s="46"/>
      <c r="C1436" s="305" t="s">
        <v>2485</v>
      </c>
      <c r="D1436" s="305" t="s">
        <v>110</v>
      </c>
      <c r="E1436" s="40"/>
      <c r="F1436" s="40"/>
      <c r="G1436" s="40"/>
      <c r="H1436" s="46"/>
    </row>
    <row r="1437" s="2" customFormat="1" ht="16.8" customHeight="1">
      <c r="A1437" s="40"/>
      <c r="B1437" s="46"/>
      <c r="C1437" s="306" t="s">
        <v>1054</v>
      </c>
      <c r="D1437" s="307" t="s">
        <v>1</v>
      </c>
      <c r="E1437" s="308" t="s">
        <v>1</v>
      </c>
      <c r="F1437" s="309">
        <v>313.33999999999997</v>
      </c>
      <c r="G1437" s="40"/>
      <c r="H1437" s="46"/>
    </row>
    <row r="1438" s="2" customFormat="1">
      <c r="A1438" s="40"/>
      <c r="B1438" s="46"/>
      <c r="C1438" s="310" t="s">
        <v>1054</v>
      </c>
      <c r="D1438" s="310" t="s">
        <v>1898</v>
      </c>
      <c r="E1438" s="18" t="s">
        <v>1</v>
      </c>
      <c r="F1438" s="311">
        <v>313.33999999999997</v>
      </c>
      <c r="G1438" s="40"/>
      <c r="H1438" s="46"/>
    </row>
    <row r="1439" s="2" customFormat="1" ht="16.8" customHeight="1">
      <c r="A1439" s="40"/>
      <c r="B1439" s="46"/>
      <c r="C1439" s="312" t="s">
        <v>2478</v>
      </c>
      <c r="D1439" s="40"/>
      <c r="E1439" s="40"/>
      <c r="F1439" s="40"/>
      <c r="G1439" s="40"/>
      <c r="H1439" s="46"/>
    </row>
    <row r="1440" s="2" customFormat="1">
      <c r="A1440" s="40"/>
      <c r="B1440" s="46"/>
      <c r="C1440" s="310" t="s">
        <v>537</v>
      </c>
      <c r="D1440" s="310" t="s">
        <v>538</v>
      </c>
      <c r="E1440" s="18" t="s">
        <v>269</v>
      </c>
      <c r="F1440" s="311">
        <v>313.33999999999997</v>
      </c>
      <c r="G1440" s="40"/>
      <c r="H1440" s="46"/>
    </row>
    <row r="1441" s="2" customFormat="1" ht="16.8" customHeight="1">
      <c r="A1441" s="40"/>
      <c r="B1441" s="46"/>
      <c r="C1441" s="310" t="s">
        <v>531</v>
      </c>
      <c r="D1441" s="310" t="s">
        <v>532</v>
      </c>
      <c r="E1441" s="18" t="s">
        <v>269</v>
      </c>
      <c r="F1441" s="311">
        <v>313.33999999999997</v>
      </c>
      <c r="G1441" s="40"/>
      <c r="H1441" s="46"/>
    </row>
    <row r="1442" s="2" customFormat="1" ht="16.8" customHeight="1">
      <c r="A1442" s="40"/>
      <c r="B1442" s="46"/>
      <c r="C1442" s="306" t="s">
        <v>1887</v>
      </c>
      <c r="D1442" s="307" t="s">
        <v>1</v>
      </c>
      <c r="E1442" s="308" t="s">
        <v>1</v>
      </c>
      <c r="F1442" s="309">
        <v>48.414000000000001</v>
      </c>
      <c r="G1442" s="40"/>
      <c r="H1442" s="46"/>
    </row>
    <row r="1443" s="2" customFormat="1" ht="16.8" customHeight="1">
      <c r="A1443" s="40"/>
      <c r="B1443" s="46"/>
      <c r="C1443" s="310" t="s">
        <v>1887</v>
      </c>
      <c r="D1443" s="310" t="s">
        <v>1888</v>
      </c>
      <c r="E1443" s="18" t="s">
        <v>1</v>
      </c>
      <c r="F1443" s="311">
        <v>48.414000000000001</v>
      </c>
      <c r="G1443" s="40"/>
      <c r="H1443" s="46"/>
    </row>
    <row r="1444" s="2" customFormat="1" ht="16.8" customHeight="1">
      <c r="A1444" s="40"/>
      <c r="B1444" s="46"/>
      <c r="C1444" s="306" t="s">
        <v>1790</v>
      </c>
      <c r="D1444" s="307" t="s">
        <v>1</v>
      </c>
      <c r="E1444" s="308" t="s">
        <v>1</v>
      </c>
      <c r="F1444" s="309">
        <v>3</v>
      </c>
      <c r="G1444" s="40"/>
      <c r="H1444" s="46"/>
    </row>
    <row r="1445" s="2" customFormat="1" ht="16.8" customHeight="1">
      <c r="A1445" s="40"/>
      <c r="B1445" s="46"/>
      <c r="C1445" s="310" t="s">
        <v>1790</v>
      </c>
      <c r="D1445" s="310" t="s">
        <v>282</v>
      </c>
      <c r="E1445" s="18" t="s">
        <v>1</v>
      </c>
      <c r="F1445" s="311">
        <v>3</v>
      </c>
      <c r="G1445" s="40"/>
      <c r="H1445" s="46"/>
    </row>
    <row r="1446" s="2" customFormat="1" ht="16.8" customHeight="1">
      <c r="A1446" s="40"/>
      <c r="B1446" s="46"/>
      <c r="C1446" s="312" t="s">
        <v>2478</v>
      </c>
      <c r="D1446" s="40"/>
      <c r="E1446" s="40"/>
      <c r="F1446" s="40"/>
      <c r="G1446" s="40"/>
      <c r="H1446" s="46"/>
    </row>
    <row r="1447" s="2" customFormat="1" ht="16.8" customHeight="1">
      <c r="A1447" s="40"/>
      <c r="B1447" s="46"/>
      <c r="C1447" s="310" t="s">
        <v>1701</v>
      </c>
      <c r="D1447" s="310" t="s">
        <v>1702</v>
      </c>
      <c r="E1447" s="18" t="s">
        <v>584</v>
      </c>
      <c r="F1447" s="311">
        <v>3</v>
      </c>
      <c r="G1447" s="40"/>
      <c r="H1447" s="46"/>
    </row>
    <row r="1448" s="2" customFormat="1" ht="16.8" customHeight="1">
      <c r="A1448" s="40"/>
      <c r="B1448" s="46"/>
      <c r="C1448" s="310" t="s">
        <v>2077</v>
      </c>
      <c r="D1448" s="310" t="s">
        <v>2078</v>
      </c>
      <c r="E1448" s="18" t="s">
        <v>426</v>
      </c>
      <c r="F1448" s="311">
        <v>0.29999999999999999</v>
      </c>
      <c r="G1448" s="40"/>
      <c r="H1448" s="46"/>
    </row>
    <row r="1449" s="2" customFormat="1" ht="16.8" customHeight="1">
      <c r="A1449" s="40"/>
      <c r="B1449" s="46"/>
      <c r="C1449" s="306" t="s">
        <v>1786</v>
      </c>
      <c r="D1449" s="307" t="s">
        <v>1</v>
      </c>
      <c r="E1449" s="308" t="s">
        <v>1</v>
      </c>
      <c r="F1449" s="309">
        <v>9.0649999999999995</v>
      </c>
      <c r="G1449" s="40"/>
      <c r="H1449" s="46"/>
    </row>
    <row r="1450" s="2" customFormat="1" ht="16.8" customHeight="1">
      <c r="A1450" s="40"/>
      <c r="B1450" s="46"/>
      <c r="C1450" s="310" t="s">
        <v>1786</v>
      </c>
      <c r="D1450" s="310" t="s">
        <v>1977</v>
      </c>
      <c r="E1450" s="18" t="s">
        <v>1</v>
      </c>
      <c r="F1450" s="311">
        <v>9.0649999999999995</v>
      </c>
      <c r="G1450" s="40"/>
      <c r="H1450" s="46"/>
    </row>
    <row r="1451" s="2" customFormat="1" ht="16.8" customHeight="1">
      <c r="A1451" s="40"/>
      <c r="B1451" s="46"/>
      <c r="C1451" s="312" t="s">
        <v>2478</v>
      </c>
      <c r="D1451" s="40"/>
      <c r="E1451" s="40"/>
      <c r="F1451" s="40"/>
      <c r="G1451" s="40"/>
      <c r="H1451" s="46"/>
    </row>
    <row r="1452" s="2" customFormat="1" ht="16.8" customHeight="1">
      <c r="A1452" s="40"/>
      <c r="B1452" s="46"/>
      <c r="C1452" s="310" t="s">
        <v>1974</v>
      </c>
      <c r="D1452" s="310" t="s">
        <v>1975</v>
      </c>
      <c r="E1452" s="18" t="s">
        <v>348</v>
      </c>
      <c r="F1452" s="311">
        <v>9.0649999999999995</v>
      </c>
      <c r="G1452" s="40"/>
      <c r="H1452" s="46"/>
    </row>
    <row r="1453" s="2" customFormat="1">
      <c r="A1453" s="40"/>
      <c r="B1453" s="46"/>
      <c r="C1453" s="310" t="s">
        <v>2081</v>
      </c>
      <c r="D1453" s="310" t="s">
        <v>2082</v>
      </c>
      <c r="E1453" s="18" t="s">
        <v>426</v>
      </c>
      <c r="F1453" s="311">
        <v>62.688000000000002</v>
      </c>
      <c r="G1453" s="40"/>
      <c r="H1453" s="46"/>
    </row>
    <row r="1454" s="2" customFormat="1" ht="16.8" customHeight="1">
      <c r="A1454" s="40"/>
      <c r="B1454" s="46"/>
      <c r="C1454" s="306" t="s">
        <v>1785</v>
      </c>
      <c r="D1454" s="307" t="s">
        <v>1</v>
      </c>
      <c r="E1454" s="308" t="s">
        <v>1</v>
      </c>
      <c r="F1454" s="309">
        <v>60.700000000000003</v>
      </c>
      <c r="G1454" s="40"/>
      <c r="H1454" s="46"/>
    </row>
    <row r="1455" s="2" customFormat="1" ht="16.8" customHeight="1">
      <c r="A1455" s="40"/>
      <c r="B1455" s="46"/>
      <c r="C1455" s="310" t="s">
        <v>1785</v>
      </c>
      <c r="D1455" s="310" t="s">
        <v>1902</v>
      </c>
      <c r="E1455" s="18" t="s">
        <v>1</v>
      </c>
      <c r="F1455" s="311">
        <v>60.700000000000003</v>
      </c>
      <c r="G1455" s="40"/>
      <c r="H1455" s="46"/>
    </row>
    <row r="1456" s="2" customFormat="1" ht="16.8" customHeight="1">
      <c r="A1456" s="40"/>
      <c r="B1456" s="46"/>
      <c r="C1456" s="312" t="s">
        <v>2478</v>
      </c>
      <c r="D1456" s="40"/>
      <c r="E1456" s="40"/>
      <c r="F1456" s="40"/>
      <c r="G1456" s="40"/>
      <c r="H1456" s="46"/>
    </row>
    <row r="1457" s="2" customFormat="1" ht="16.8" customHeight="1">
      <c r="A1457" s="40"/>
      <c r="B1457" s="46"/>
      <c r="C1457" s="310" t="s">
        <v>1899</v>
      </c>
      <c r="D1457" s="310" t="s">
        <v>1900</v>
      </c>
      <c r="E1457" s="18" t="s">
        <v>308</v>
      </c>
      <c r="F1457" s="311">
        <v>60.700000000000003</v>
      </c>
      <c r="G1457" s="40"/>
      <c r="H1457" s="46"/>
    </row>
    <row r="1458" s="2" customFormat="1">
      <c r="A1458" s="40"/>
      <c r="B1458" s="46"/>
      <c r="C1458" s="310" t="s">
        <v>2081</v>
      </c>
      <c r="D1458" s="310" t="s">
        <v>2082</v>
      </c>
      <c r="E1458" s="18" t="s">
        <v>426</v>
      </c>
      <c r="F1458" s="311">
        <v>62.688000000000002</v>
      </c>
      <c r="G1458" s="40"/>
      <c r="H1458" s="46"/>
    </row>
    <row r="1459" s="2" customFormat="1" ht="16.8" customHeight="1">
      <c r="A1459" s="40"/>
      <c r="B1459" s="46"/>
      <c r="C1459" s="306" t="s">
        <v>1765</v>
      </c>
      <c r="D1459" s="307" t="s">
        <v>1</v>
      </c>
      <c r="E1459" s="308" t="s">
        <v>1</v>
      </c>
      <c r="F1459" s="309">
        <v>60.700000000000003</v>
      </c>
      <c r="G1459" s="40"/>
      <c r="H1459" s="46"/>
    </row>
    <row r="1460" s="2" customFormat="1" ht="16.8" customHeight="1">
      <c r="A1460" s="40"/>
      <c r="B1460" s="46"/>
      <c r="C1460" s="310" t="s">
        <v>1763</v>
      </c>
      <c r="D1460" s="310" t="s">
        <v>1818</v>
      </c>
      <c r="E1460" s="18" t="s">
        <v>1</v>
      </c>
      <c r="F1460" s="311">
        <v>60.700000000000003</v>
      </c>
      <c r="G1460" s="40"/>
      <c r="H1460" s="46"/>
    </row>
    <row r="1461" s="2" customFormat="1" ht="16.8" customHeight="1">
      <c r="A1461" s="40"/>
      <c r="B1461" s="46"/>
      <c r="C1461" s="310" t="s">
        <v>1765</v>
      </c>
      <c r="D1461" s="310" t="s">
        <v>281</v>
      </c>
      <c r="E1461" s="18" t="s">
        <v>1</v>
      </c>
      <c r="F1461" s="311">
        <v>60.700000000000003</v>
      </c>
      <c r="G1461" s="40"/>
      <c r="H1461" s="46"/>
    </row>
    <row r="1462" s="2" customFormat="1" ht="16.8" customHeight="1">
      <c r="A1462" s="40"/>
      <c r="B1462" s="46"/>
      <c r="C1462" s="312" t="s">
        <v>2478</v>
      </c>
      <c r="D1462" s="40"/>
      <c r="E1462" s="40"/>
      <c r="F1462" s="40"/>
      <c r="G1462" s="40"/>
      <c r="H1462" s="46"/>
    </row>
    <row r="1463" s="2" customFormat="1" ht="16.8" customHeight="1">
      <c r="A1463" s="40"/>
      <c r="B1463" s="46"/>
      <c r="C1463" s="310" t="s">
        <v>1057</v>
      </c>
      <c r="D1463" s="310" t="s">
        <v>1058</v>
      </c>
      <c r="E1463" s="18" t="s">
        <v>269</v>
      </c>
      <c r="F1463" s="311">
        <v>448.04199999999997</v>
      </c>
      <c r="G1463" s="40"/>
      <c r="H1463" s="46"/>
    </row>
    <row r="1464" s="2" customFormat="1">
      <c r="A1464" s="40"/>
      <c r="B1464" s="46"/>
      <c r="C1464" s="310" t="s">
        <v>346</v>
      </c>
      <c r="D1464" s="310" t="s">
        <v>347</v>
      </c>
      <c r="E1464" s="18" t="s">
        <v>348</v>
      </c>
      <c r="F1464" s="311">
        <v>207.709</v>
      </c>
      <c r="G1464" s="40"/>
      <c r="H1464" s="46"/>
    </row>
    <row r="1465" s="2" customFormat="1" ht="16.8" customHeight="1">
      <c r="A1465" s="40"/>
      <c r="B1465" s="46"/>
      <c r="C1465" s="310" t="s">
        <v>369</v>
      </c>
      <c r="D1465" s="310" t="s">
        <v>370</v>
      </c>
      <c r="E1465" s="18" t="s">
        <v>269</v>
      </c>
      <c r="F1465" s="311">
        <v>944.29399999999998</v>
      </c>
      <c r="G1465" s="40"/>
      <c r="H1465" s="46"/>
    </row>
    <row r="1466" s="2" customFormat="1">
      <c r="A1466" s="40"/>
      <c r="B1466" s="46"/>
      <c r="C1466" s="310" t="s">
        <v>388</v>
      </c>
      <c r="D1466" s="310" t="s">
        <v>389</v>
      </c>
      <c r="E1466" s="18" t="s">
        <v>348</v>
      </c>
      <c r="F1466" s="311">
        <v>172.316</v>
      </c>
      <c r="G1466" s="40"/>
      <c r="H1466" s="46"/>
    </row>
    <row r="1467" s="2" customFormat="1" ht="16.8" customHeight="1">
      <c r="A1467" s="40"/>
      <c r="B1467" s="46"/>
      <c r="C1467" s="310" t="s">
        <v>435</v>
      </c>
      <c r="D1467" s="310" t="s">
        <v>436</v>
      </c>
      <c r="E1467" s="18" t="s">
        <v>348</v>
      </c>
      <c r="F1467" s="311">
        <v>294.625</v>
      </c>
      <c r="G1467" s="40"/>
      <c r="H1467" s="46"/>
    </row>
    <row r="1468" s="2" customFormat="1" ht="16.8" customHeight="1">
      <c r="A1468" s="40"/>
      <c r="B1468" s="46"/>
      <c r="C1468" s="310" t="s">
        <v>452</v>
      </c>
      <c r="D1468" s="310" t="s">
        <v>453</v>
      </c>
      <c r="E1468" s="18" t="s">
        <v>348</v>
      </c>
      <c r="F1468" s="311">
        <v>120.331</v>
      </c>
      <c r="G1468" s="40"/>
      <c r="H1468" s="46"/>
    </row>
    <row r="1469" s="2" customFormat="1" ht="16.8" customHeight="1">
      <c r="A1469" s="40"/>
      <c r="B1469" s="46"/>
      <c r="C1469" s="310" t="s">
        <v>477</v>
      </c>
      <c r="D1469" s="310" t="s">
        <v>478</v>
      </c>
      <c r="E1469" s="18" t="s">
        <v>348</v>
      </c>
      <c r="F1469" s="311">
        <v>22.834</v>
      </c>
      <c r="G1469" s="40"/>
      <c r="H1469" s="46"/>
    </row>
    <row r="1470" s="2" customFormat="1" ht="16.8" customHeight="1">
      <c r="A1470" s="40"/>
      <c r="B1470" s="46"/>
      <c r="C1470" s="310" t="s">
        <v>1884</v>
      </c>
      <c r="D1470" s="310" t="s">
        <v>1885</v>
      </c>
      <c r="E1470" s="18" t="s">
        <v>348</v>
      </c>
      <c r="F1470" s="311">
        <v>48.414000000000001</v>
      </c>
      <c r="G1470" s="40"/>
      <c r="H1470" s="46"/>
    </row>
    <row r="1471" s="2" customFormat="1" ht="16.8" customHeight="1">
      <c r="A1471" s="40"/>
      <c r="B1471" s="46"/>
      <c r="C1471" s="310" t="s">
        <v>1899</v>
      </c>
      <c r="D1471" s="310" t="s">
        <v>1900</v>
      </c>
      <c r="E1471" s="18" t="s">
        <v>308</v>
      </c>
      <c r="F1471" s="311">
        <v>60.700000000000003</v>
      </c>
      <c r="G1471" s="40"/>
      <c r="H1471" s="46"/>
    </row>
    <row r="1472" s="2" customFormat="1">
      <c r="A1472" s="40"/>
      <c r="B1472" s="46"/>
      <c r="C1472" s="310" t="s">
        <v>1919</v>
      </c>
      <c r="D1472" s="310" t="s">
        <v>1920</v>
      </c>
      <c r="E1472" s="18" t="s">
        <v>308</v>
      </c>
      <c r="F1472" s="311">
        <v>60.700000000000003</v>
      </c>
      <c r="G1472" s="40"/>
      <c r="H1472" s="46"/>
    </row>
    <row r="1473" s="2" customFormat="1" ht="16.8" customHeight="1">
      <c r="A1473" s="40"/>
      <c r="B1473" s="46"/>
      <c r="C1473" s="310" t="s">
        <v>857</v>
      </c>
      <c r="D1473" s="310" t="s">
        <v>858</v>
      </c>
      <c r="E1473" s="18" t="s">
        <v>308</v>
      </c>
      <c r="F1473" s="311">
        <v>205.46000000000001</v>
      </c>
      <c r="G1473" s="40"/>
      <c r="H1473" s="46"/>
    </row>
    <row r="1474" s="2" customFormat="1" ht="16.8" customHeight="1">
      <c r="A1474" s="40"/>
      <c r="B1474" s="46"/>
      <c r="C1474" s="310" t="s">
        <v>934</v>
      </c>
      <c r="D1474" s="310" t="s">
        <v>939</v>
      </c>
      <c r="E1474" s="18" t="s">
        <v>2044</v>
      </c>
      <c r="F1474" s="311">
        <v>4.109</v>
      </c>
      <c r="G1474" s="40"/>
      <c r="H1474" s="46"/>
    </row>
    <row r="1475" s="2" customFormat="1" ht="16.8" customHeight="1">
      <c r="A1475" s="40"/>
      <c r="B1475" s="46"/>
      <c r="C1475" s="310" t="s">
        <v>1922</v>
      </c>
      <c r="D1475" s="310" t="s">
        <v>1923</v>
      </c>
      <c r="E1475" s="18" t="s">
        <v>308</v>
      </c>
      <c r="F1475" s="311">
        <v>60.700000000000003</v>
      </c>
      <c r="G1475" s="40"/>
      <c r="H1475" s="46"/>
    </row>
    <row r="1476" s="2" customFormat="1" ht="16.8" customHeight="1">
      <c r="A1476" s="40"/>
      <c r="B1476" s="46"/>
      <c r="C1476" s="306" t="s">
        <v>1763</v>
      </c>
      <c r="D1476" s="307" t="s">
        <v>1</v>
      </c>
      <c r="E1476" s="308" t="s">
        <v>1</v>
      </c>
      <c r="F1476" s="309">
        <v>60.700000000000003</v>
      </c>
      <c r="G1476" s="40"/>
      <c r="H1476" s="46"/>
    </row>
    <row r="1477" s="2" customFormat="1" ht="16.8" customHeight="1">
      <c r="A1477" s="40"/>
      <c r="B1477" s="46"/>
      <c r="C1477" s="310" t="s">
        <v>1763</v>
      </c>
      <c r="D1477" s="310" t="s">
        <v>1818</v>
      </c>
      <c r="E1477" s="18" t="s">
        <v>1</v>
      </c>
      <c r="F1477" s="311">
        <v>60.700000000000003</v>
      </c>
      <c r="G1477" s="40"/>
      <c r="H1477" s="46"/>
    </row>
    <row r="1478" s="2" customFormat="1" ht="16.8" customHeight="1">
      <c r="A1478" s="40"/>
      <c r="B1478" s="46"/>
      <c r="C1478" s="312" t="s">
        <v>2478</v>
      </c>
      <c r="D1478" s="40"/>
      <c r="E1478" s="40"/>
      <c r="F1478" s="40"/>
      <c r="G1478" s="40"/>
      <c r="H1478" s="46"/>
    </row>
    <row r="1479" s="2" customFormat="1" ht="16.8" customHeight="1">
      <c r="A1479" s="40"/>
      <c r="B1479" s="46"/>
      <c r="C1479" s="310" t="s">
        <v>1057</v>
      </c>
      <c r="D1479" s="310" t="s">
        <v>1058</v>
      </c>
      <c r="E1479" s="18" t="s">
        <v>269</v>
      </c>
      <c r="F1479" s="311">
        <v>448.04199999999997</v>
      </c>
      <c r="G1479" s="40"/>
      <c r="H1479" s="46"/>
    </row>
    <row r="1480" s="2" customFormat="1">
      <c r="A1480" s="40"/>
      <c r="B1480" s="46"/>
      <c r="C1480" s="310" t="s">
        <v>346</v>
      </c>
      <c r="D1480" s="310" t="s">
        <v>347</v>
      </c>
      <c r="E1480" s="18" t="s">
        <v>348</v>
      </c>
      <c r="F1480" s="311">
        <v>207.709</v>
      </c>
      <c r="G1480" s="40"/>
      <c r="H1480" s="46"/>
    </row>
    <row r="1481" s="2" customFormat="1" ht="16.8" customHeight="1">
      <c r="A1481" s="40"/>
      <c r="B1481" s="46"/>
      <c r="C1481" s="310" t="s">
        <v>498</v>
      </c>
      <c r="D1481" s="310" t="s">
        <v>499</v>
      </c>
      <c r="E1481" s="18" t="s">
        <v>269</v>
      </c>
      <c r="F1481" s="311">
        <v>228.34200000000001</v>
      </c>
      <c r="G1481" s="40"/>
      <c r="H1481" s="46"/>
    </row>
    <row r="1482" s="2" customFormat="1" ht="16.8" customHeight="1">
      <c r="A1482" s="40"/>
      <c r="B1482" s="46"/>
      <c r="C1482" s="306" t="s">
        <v>1784</v>
      </c>
      <c r="D1482" s="307" t="s">
        <v>1</v>
      </c>
      <c r="E1482" s="308" t="s">
        <v>1</v>
      </c>
      <c r="F1482" s="309">
        <v>144.75999999999999</v>
      </c>
      <c r="G1482" s="40"/>
      <c r="H1482" s="46"/>
    </row>
    <row r="1483" s="2" customFormat="1" ht="16.8" customHeight="1">
      <c r="A1483" s="40"/>
      <c r="B1483" s="46"/>
      <c r="C1483" s="310" t="s">
        <v>1784</v>
      </c>
      <c r="D1483" s="310" t="s">
        <v>1906</v>
      </c>
      <c r="E1483" s="18" t="s">
        <v>1</v>
      </c>
      <c r="F1483" s="311">
        <v>144.75999999999999</v>
      </c>
      <c r="G1483" s="40"/>
      <c r="H1483" s="46"/>
    </row>
    <row r="1484" s="2" customFormat="1" ht="16.8" customHeight="1">
      <c r="A1484" s="40"/>
      <c r="B1484" s="46"/>
      <c r="C1484" s="312" t="s">
        <v>2478</v>
      </c>
      <c r="D1484" s="40"/>
      <c r="E1484" s="40"/>
      <c r="F1484" s="40"/>
      <c r="G1484" s="40"/>
      <c r="H1484" s="46"/>
    </row>
    <row r="1485" s="2" customFormat="1" ht="16.8" customHeight="1">
      <c r="A1485" s="40"/>
      <c r="B1485" s="46"/>
      <c r="C1485" s="310" t="s">
        <v>1903</v>
      </c>
      <c r="D1485" s="310" t="s">
        <v>1904</v>
      </c>
      <c r="E1485" s="18" t="s">
        <v>308</v>
      </c>
      <c r="F1485" s="311">
        <v>144.75999999999999</v>
      </c>
      <c r="G1485" s="40"/>
      <c r="H1485" s="46"/>
    </row>
    <row r="1486" s="2" customFormat="1">
      <c r="A1486" s="40"/>
      <c r="B1486" s="46"/>
      <c r="C1486" s="310" t="s">
        <v>2081</v>
      </c>
      <c r="D1486" s="310" t="s">
        <v>2082</v>
      </c>
      <c r="E1486" s="18" t="s">
        <v>426</v>
      </c>
      <c r="F1486" s="311">
        <v>62.688000000000002</v>
      </c>
      <c r="G1486" s="40"/>
      <c r="H1486" s="46"/>
    </row>
    <row r="1487" s="2" customFormat="1" ht="16.8" customHeight="1">
      <c r="A1487" s="40"/>
      <c r="B1487" s="46"/>
      <c r="C1487" s="306" t="s">
        <v>1762</v>
      </c>
      <c r="D1487" s="307" t="s">
        <v>1</v>
      </c>
      <c r="E1487" s="308" t="s">
        <v>1</v>
      </c>
      <c r="F1487" s="309">
        <v>144.75999999999999</v>
      </c>
      <c r="G1487" s="40"/>
      <c r="H1487" s="46"/>
    </row>
    <row r="1488" s="2" customFormat="1" ht="16.8" customHeight="1">
      <c r="A1488" s="40"/>
      <c r="B1488" s="46"/>
      <c r="C1488" s="310" t="s">
        <v>1760</v>
      </c>
      <c r="D1488" s="310" t="s">
        <v>1817</v>
      </c>
      <c r="E1488" s="18" t="s">
        <v>1</v>
      </c>
      <c r="F1488" s="311">
        <v>144.75999999999999</v>
      </c>
      <c r="G1488" s="40"/>
      <c r="H1488" s="46"/>
    </row>
    <row r="1489" s="2" customFormat="1" ht="16.8" customHeight="1">
      <c r="A1489" s="40"/>
      <c r="B1489" s="46"/>
      <c r="C1489" s="310" t="s">
        <v>1762</v>
      </c>
      <c r="D1489" s="310" t="s">
        <v>281</v>
      </c>
      <c r="E1489" s="18" t="s">
        <v>1</v>
      </c>
      <c r="F1489" s="311">
        <v>144.75999999999999</v>
      </c>
      <c r="G1489" s="40"/>
      <c r="H1489" s="46"/>
    </row>
    <row r="1490" s="2" customFormat="1" ht="16.8" customHeight="1">
      <c r="A1490" s="40"/>
      <c r="B1490" s="46"/>
      <c r="C1490" s="312" t="s">
        <v>2478</v>
      </c>
      <c r="D1490" s="40"/>
      <c r="E1490" s="40"/>
      <c r="F1490" s="40"/>
      <c r="G1490" s="40"/>
      <c r="H1490" s="46"/>
    </row>
    <row r="1491" s="2" customFormat="1" ht="16.8" customHeight="1">
      <c r="A1491" s="40"/>
      <c r="B1491" s="46"/>
      <c r="C1491" s="310" t="s">
        <v>1057</v>
      </c>
      <c r="D1491" s="310" t="s">
        <v>1058</v>
      </c>
      <c r="E1491" s="18" t="s">
        <v>269</v>
      </c>
      <c r="F1491" s="311">
        <v>448.04199999999997</v>
      </c>
      <c r="G1491" s="40"/>
      <c r="H1491" s="46"/>
    </row>
    <row r="1492" s="2" customFormat="1" ht="16.8" customHeight="1">
      <c r="A1492" s="40"/>
      <c r="B1492" s="46"/>
      <c r="C1492" s="310" t="s">
        <v>316</v>
      </c>
      <c r="D1492" s="310" t="s">
        <v>317</v>
      </c>
      <c r="E1492" s="18" t="s">
        <v>318</v>
      </c>
      <c r="F1492" s="311">
        <v>231.61600000000001</v>
      </c>
      <c r="G1492" s="40"/>
      <c r="H1492" s="46"/>
    </row>
    <row r="1493" s="2" customFormat="1" ht="16.8" customHeight="1">
      <c r="A1493" s="40"/>
      <c r="B1493" s="46"/>
      <c r="C1493" s="310" t="s">
        <v>322</v>
      </c>
      <c r="D1493" s="310" t="s">
        <v>323</v>
      </c>
      <c r="E1493" s="18" t="s">
        <v>324</v>
      </c>
      <c r="F1493" s="311">
        <v>28.952000000000002</v>
      </c>
      <c r="G1493" s="40"/>
      <c r="H1493" s="46"/>
    </row>
    <row r="1494" s="2" customFormat="1">
      <c r="A1494" s="40"/>
      <c r="B1494" s="46"/>
      <c r="C1494" s="310" t="s">
        <v>346</v>
      </c>
      <c r="D1494" s="310" t="s">
        <v>347</v>
      </c>
      <c r="E1494" s="18" t="s">
        <v>348</v>
      </c>
      <c r="F1494" s="311">
        <v>207.709</v>
      </c>
      <c r="G1494" s="40"/>
      <c r="H1494" s="46"/>
    </row>
    <row r="1495" s="2" customFormat="1" ht="16.8" customHeight="1">
      <c r="A1495" s="40"/>
      <c r="B1495" s="46"/>
      <c r="C1495" s="310" t="s">
        <v>369</v>
      </c>
      <c r="D1495" s="310" t="s">
        <v>370</v>
      </c>
      <c r="E1495" s="18" t="s">
        <v>269</v>
      </c>
      <c r="F1495" s="311">
        <v>944.29399999999998</v>
      </c>
      <c r="G1495" s="40"/>
      <c r="H1495" s="46"/>
    </row>
    <row r="1496" s="2" customFormat="1">
      <c r="A1496" s="40"/>
      <c r="B1496" s="46"/>
      <c r="C1496" s="310" t="s">
        <v>388</v>
      </c>
      <c r="D1496" s="310" t="s">
        <v>389</v>
      </c>
      <c r="E1496" s="18" t="s">
        <v>348</v>
      </c>
      <c r="F1496" s="311">
        <v>172.316</v>
      </c>
      <c r="G1496" s="40"/>
      <c r="H1496" s="46"/>
    </row>
    <row r="1497" s="2" customFormat="1" ht="16.8" customHeight="1">
      <c r="A1497" s="40"/>
      <c r="B1497" s="46"/>
      <c r="C1497" s="310" t="s">
        <v>435</v>
      </c>
      <c r="D1497" s="310" t="s">
        <v>436</v>
      </c>
      <c r="E1497" s="18" t="s">
        <v>348</v>
      </c>
      <c r="F1497" s="311">
        <v>294.625</v>
      </c>
      <c r="G1497" s="40"/>
      <c r="H1497" s="46"/>
    </row>
    <row r="1498" s="2" customFormat="1" ht="16.8" customHeight="1">
      <c r="A1498" s="40"/>
      <c r="B1498" s="46"/>
      <c r="C1498" s="310" t="s">
        <v>452</v>
      </c>
      <c r="D1498" s="310" t="s">
        <v>453</v>
      </c>
      <c r="E1498" s="18" t="s">
        <v>348</v>
      </c>
      <c r="F1498" s="311">
        <v>120.331</v>
      </c>
      <c r="G1498" s="40"/>
      <c r="H1498" s="46"/>
    </row>
    <row r="1499" s="2" customFormat="1">
      <c r="A1499" s="40"/>
      <c r="B1499" s="46"/>
      <c r="C1499" s="310" t="s">
        <v>1872</v>
      </c>
      <c r="D1499" s="310" t="s">
        <v>1873</v>
      </c>
      <c r="E1499" s="18" t="s">
        <v>308</v>
      </c>
      <c r="F1499" s="311">
        <v>144.75999999999999</v>
      </c>
      <c r="G1499" s="40"/>
      <c r="H1499" s="46"/>
    </row>
    <row r="1500" s="2" customFormat="1" ht="16.8" customHeight="1">
      <c r="A1500" s="40"/>
      <c r="B1500" s="46"/>
      <c r="C1500" s="310" t="s">
        <v>1876</v>
      </c>
      <c r="D1500" s="310" t="s">
        <v>1877</v>
      </c>
      <c r="E1500" s="18" t="s">
        <v>308</v>
      </c>
      <c r="F1500" s="311">
        <v>144.75999999999999</v>
      </c>
      <c r="G1500" s="40"/>
      <c r="H1500" s="46"/>
    </row>
    <row r="1501" s="2" customFormat="1" ht="16.8" customHeight="1">
      <c r="A1501" s="40"/>
      <c r="B1501" s="46"/>
      <c r="C1501" s="310" t="s">
        <v>1879</v>
      </c>
      <c r="D1501" s="310" t="s">
        <v>1880</v>
      </c>
      <c r="E1501" s="18" t="s">
        <v>308</v>
      </c>
      <c r="F1501" s="311">
        <v>144.75999999999999</v>
      </c>
      <c r="G1501" s="40"/>
      <c r="H1501" s="46"/>
    </row>
    <row r="1502" s="2" customFormat="1" ht="16.8" customHeight="1">
      <c r="A1502" s="40"/>
      <c r="B1502" s="46"/>
      <c r="C1502" s="310" t="s">
        <v>477</v>
      </c>
      <c r="D1502" s="310" t="s">
        <v>478</v>
      </c>
      <c r="E1502" s="18" t="s">
        <v>348</v>
      </c>
      <c r="F1502" s="311">
        <v>22.834</v>
      </c>
      <c r="G1502" s="40"/>
      <c r="H1502" s="46"/>
    </row>
    <row r="1503" s="2" customFormat="1" ht="16.8" customHeight="1">
      <c r="A1503" s="40"/>
      <c r="B1503" s="46"/>
      <c r="C1503" s="310" t="s">
        <v>1884</v>
      </c>
      <c r="D1503" s="310" t="s">
        <v>1885</v>
      </c>
      <c r="E1503" s="18" t="s">
        <v>348</v>
      </c>
      <c r="F1503" s="311">
        <v>48.414000000000001</v>
      </c>
      <c r="G1503" s="40"/>
      <c r="H1503" s="46"/>
    </row>
    <row r="1504" s="2" customFormat="1" ht="16.8" customHeight="1">
      <c r="A1504" s="40"/>
      <c r="B1504" s="46"/>
      <c r="C1504" s="310" t="s">
        <v>1903</v>
      </c>
      <c r="D1504" s="310" t="s">
        <v>1904</v>
      </c>
      <c r="E1504" s="18" t="s">
        <v>308</v>
      </c>
      <c r="F1504" s="311">
        <v>144.75999999999999</v>
      </c>
      <c r="G1504" s="40"/>
      <c r="H1504" s="46"/>
    </row>
    <row r="1505" s="2" customFormat="1">
      <c r="A1505" s="40"/>
      <c r="B1505" s="46"/>
      <c r="C1505" s="310" t="s">
        <v>1925</v>
      </c>
      <c r="D1505" s="310" t="s">
        <v>1926</v>
      </c>
      <c r="E1505" s="18" t="s">
        <v>308</v>
      </c>
      <c r="F1505" s="311">
        <v>144.75999999999999</v>
      </c>
      <c r="G1505" s="40"/>
      <c r="H1505" s="46"/>
    </row>
    <row r="1506" s="2" customFormat="1" ht="16.8" customHeight="1">
      <c r="A1506" s="40"/>
      <c r="B1506" s="46"/>
      <c r="C1506" s="310" t="s">
        <v>857</v>
      </c>
      <c r="D1506" s="310" t="s">
        <v>858</v>
      </c>
      <c r="E1506" s="18" t="s">
        <v>308</v>
      </c>
      <c r="F1506" s="311">
        <v>205.46000000000001</v>
      </c>
      <c r="G1506" s="40"/>
      <c r="H1506" s="46"/>
    </row>
    <row r="1507" s="2" customFormat="1" ht="16.8" customHeight="1">
      <c r="A1507" s="40"/>
      <c r="B1507" s="46"/>
      <c r="C1507" s="310" t="s">
        <v>934</v>
      </c>
      <c r="D1507" s="310" t="s">
        <v>939</v>
      </c>
      <c r="E1507" s="18" t="s">
        <v>2044</v>
      </c>
      <c r="F1507" s="311">
        <v>4.109</v>
      </c>
      <c r="G1507" s="40"/>
      <c r="H1507" s="46"/>
    </row>
    <row r="1508" s="2" customFormat="1" ht="16.8" customHeight="1">
      <c r="A1508" s="40"/>
      <c r="B1508" s="46"/>
      <c r="C1508" s="310" t="s">
        <v>1928</v>
      </c>
      <c r="D1508" s="310" t="s">
        <v>1929</v>
      </c>
      <c r="E1508" s="18" t="s">
        <v>308</v>
      </c>
      <c r="F1508" s="311">
        <v>144.75999999999999</v>
      </c>
      <c r="G1508" s="40"/>
      <c r="H1508" s="46"/>
    </row>
    <row r="1509" s="2" customFormat="1" ht="16.8" customHeight="1">
      <c r="A1509" s="40"/>
      <c r="B1509" s="46"/>
      <c r="C1509" s="306" t="s">
        <v>1760</v>
      </c>
      <c r="D1509" s="307" t="s">
        <v>1</v>
      </c>
      <c r="E1509" s="308" t="s">
        <v>1</v>
      </c>
      <c r="F1509" s="309">
        <v>144.75999999999999</v>
      </c>
      <c r="G1509" s="40"/>
      <c r="H1509" s="46"/>
    </row>
    <row r="1510" s="2" customFormat="1" ht="16.8" customHeight="1">
      <c r="A1510" s="40"/>
      <c r="B1510" s="46"/>
      <c r="C1510" s="310" t="s">
        <v>1760</v>
      </c>
      <c r="D1510" s="310" t="s">
        <v>1817</v>
      </c>
      <c r="E1510" s="18" t="s">
        <v>1</v>
      </c>
      <c r="F1510" s="311">
        <v>144.75999999999999</v>
      </c>
      <c r="G1510" s="40"/>
      <c r="H1510" s="46"/>
    </row>
    <row r="1511" s="2" customFormat="1" ht="16.8" customHeight="1">
      <c r="A1511" s="40"/>
      <c r="B1511" s="46"/>
      <c r="C1511" s="312" t="s">
        <v>2478</v>
      </c>
      <c r="D1511" s="40"/>
      <c r="E1511" s="40"/>
      <c r="F1511" s="40"/>
      <c r="G1511" s="40"/>
      <c r="H1511" s="46"/>
    </row>
    <row r="1512" s="2" customFormat="1" ht="16.8" customHeight="1">
      <c r="A1512" s="40"/>
      <c r="B1512" s="46"/>
      <c r="C1512" s="310" t="s">
        <v>1057</v>
      </c>
      <c r="D1512" s="310" t="s">
        <v>1058</v>
      </c>
      <c r="E1512" s="18" t="s">
        <v>269</v>
      </c>
      <c r="F1512" s="311">
        <v>448.04199999999997</v>
      </c>
      <c r="G1512" s="40"/>
      <c r="H1512" s="46"/>
    </row>
    <row r="1513" s="2" customFormat="1">
      <c r="A1513" s="40"/>
      <c r="B1513" s="46"/>
      <c r="C1513" s="310" t="s">
        <v>346</v>
      </c>
      <c r="D1513" s="310" t="s">
        <v>347</v>
      </c>
      <c r="E1513" s="18" t="s">
        <v>348</v>
      </c>
      <c r="F1513" s="311">
        <v>207.709</v>
      </c>
      <c r="G1513" s="40"/>
      <c r="H1513" s="46"/>
    </row>
    <row r="1514" s="2" customFormat="1" ht="16.8" customHeight="1">
      <c r="A1514" s="40"/>
      <c r="B1514" s="46"/>
      <c r="C1514" s="310" t="s">
        <v>498</v>
      </c>
      <c r="D1514" s="310" t="s">
        <v>499</v>
      </c>
      <c r="E1514" s="18" t="s">
        <v>269</v>
      </c>
      <c r="F1514" s="311">
        <v>228.34200000000001</v>
      </c>
      <c r="G1514" s="40"/>
      <c r="H1514" s="46"/>
    </row>
    <row r="1515" s="2" customFormat="1" ht="16.8" customHeight="1">
      <c r="A1515" s="40"/>
      <c r="B1515" s="46"/>
      <c r="C1515" s="306" t="s">
        <v>1809</v>
      </c>
      <c r="D1515" s="307" t="s">
        <v>1</v>
      </c>
      <c r="E1515" s="308" t="s">
        <v>1</v>
      </c>
      <c r="F1515" s="309">
        <v>9.7200000000000006</v>
      </c>
      <c r="G1515" s="40"/>
      <c r="H1515" s="46"/>
    </row>
    <row r="1516" s="2" customFormat="1">
      <c r="A1516" s="40"/>
      <c r="B1516" s="46"/>
      <c r="C1516" s="310" t="s">
        <v>1809</v>
      </c>
      <c r="D1516" s="310" t="s">
        <v>2099</v>
      </c>
      <c r="E1516" s="18" t="s">
        <v>1</v>
      </c>
      <c r="F1516" s="311">
        <v>9.7200000000000006</v>
      </c>
      <c r="G1516" s="40"/>
      <c r="H1516" s="46"/>
    </row>
    <row r="1517" s="2" customFormat="1" ht="16.8" customHeight="1">
      <c r="A1517" s="40"/>
      <c r="B1517" s="46"/>
      <c r="C1517" s="312" t="s">
        <v>2478</v>
      </c>
      <c r="D1517" s="40"/>
      <c r="E1517" s="40"/>
      <c r="F1517" s="40"/>
      <c r="G1517" s="40"/>
      <c r="H1517" s="46"/>
    </row>
    <row r="1518" s="2" customFormat="1" ht="16.8" customHeight="1">
      <c r="A1518" s="40"/>
      <c r="B1518" s="46"/>
      <c r="C1518" s="310" t="s">
        <v>2096</v>
      </c>
      <c r="D1518" s="310" t="s">
        <v>2097</v>
      </c>
      <c r="E1518" s="18" t="s">
        <v>308</v>
      </c>
      <c r="F1518" s="311">
        <v>9.7200000000000006</v>
      </c>
      <c r="G1518" s="40"/>
      <c r="H1518" s="46"/>
    </row>
    <row r="1519" s="2" customFormat="1" ht="16.8" customHeight="1">
      <c r="A1519" s="40"/>
      <c r="B1519" s="46"/>
      <c r="C1519" s="310" t="s">
        <v>2100</v>
      </c>
      <c r="D1519" s="310" t="s">
        <v>2101</v>
      </c>
      <c r="E1519" s="18" t="s">
        <v>308</v>
      </c>
      <c r="F1519" s="311">
        <v>9.7200000000000006</v>
      </c>
      <c r="G1519" s="40"/>
      <c r="H1519" s="46"/>
    </row>
    <row r="1520" s="2" customFormat="1" ht="16.8" customHeight="1">
      <c r="A1520" s="40"/>
      <c r="B1520" s="46"/>
      <c r="C1520" s="306" t="s">
        <v>1821</v>
      </c>
      <c r="D1520" s="307" t="s">
        <v>1</v>
      </c>
      <c r="E1520" s="308" t="s">
        <v>1</v>
      </c>
      <c r="F1520" s="309">
        <v>125.54000000000001</v>
      </c>
      <c r="G1520" s="40"/>
      <c r="H1520" s="46"/>
    </row>
    <row r="1521" s="2" customFormat="1" ht="16.8" customHeight="1">
      <c r="A1521" s="40"/>
      <c r="B1521" s="46"/>
      <c r="C1521" s="310" t="s">
        <v>1772</v>
      </c>
      <c r="D1521" s="310" t="s">
        <v>1820</v>
      </c>
      <c r="E1521" s="18" t="s">
        <v>1</v>
      </c>
      <c r="F1521" s="311">
        <v>125.54000000000001</v>
      </c>
      <c r="G1521" s="40"/>
      <c r="H1521" s="46"/>
    </row>
    <row r="1522" s="2" customFormat="1" ht="16.8" customHeight="1">
      <c r="A1522" s="40"/>
      <c r="B1522" s="46"/>
      <c r="C1522" s="310" t="s">
        <v>1821</v>
      </c>
      <c r="D1522" s="310" t="s">
        <v>281</v>
      </c>
      <c r="E1522" s="18" t="s">
        <v>1</v>
      </c>
      <c r="F1522" s="311">
        <v>125.54000000000001</v>
      </c>
      <c r="G1522" s="40"/>
      <c r="H1522" s="46"/>
    </row>
    <row r="1523" s="2" customFormat="1" ht="16.8" customHeight="1">
      <c r="A1523" s="40"/>
      <c r="B1523" s="46"/>
      <c r="C1523" s="306" t="s">
        <v>1772</v>
      </c>
      <c r="D1523" s="307" t="s">
        <v>1</v>
      </c>
      <c r="E1523" s="308" t="s">
        <v>1</v>
      </c>
      <c r="F1523" s="309">
        <v>125.54000000000001</v>
      </c>
      <c r="G1523" s="40"/>
      <c r="H1523" s="46"/>
    </row>
    <row r="1524" s="2" customFormat="1" ht="16.8" customHeight="1">
      <c r="A1524" s="40"/>
      <c r="B1524" s="46"/>
      <c r="C1524" s="310" t="s">
        <v>1772</v>
      </c>
      <c r="D1524" s="310" t="s">
        <v>1820</v>
      </c>
      <c r="E1524" s="18" t="s">
        <v>1</v>
      </c>
      <c r="F1524" s="311">
        <v>125.54000000000001</v>
      </c>
      <c r="G1524" s="40"/>
      <c r="H1524" s="46"/>
    </row>
    <row r="1525" s="2" customFormat="1" ht="16.8" customHeight="1">
      <c r="A1525" s="40"/>
      <c r="B1525" s="46"/>
      <c r="C1525" s="312" t="s">
        <v>2478</v>
      </c>
      <c r="D1525" s="40"/>
      <c r="E1525" s="40"/>
      <c r="F1525" s="40"/>
      <c r="G1525" s="40"/>
      <c r="H1525" s="46"/>
    </row>
    <row r="1526" s="2" customFormat="1" ht="16.8" customHeight="1">
      <c r="A1526" s="40"/>
      <c r="B1526" s="46"/>
      <c r="C1526" s="310" t="s">
        <v>1057</v>
      </c>
      <c r="D1526" s="310" t="s">
        <v>1058</v>
      </c>
      <c r="E1526" s="18" t="s">
        <v>269</v>
      </c>
      <c r="F1526" s="311">
        <v>448.04199999999997</v>
      </c>
      <c r="G1526" s="40"/>
      <c r="H1526" s="46"/>
    </row>
    <row r="1527" s="2" customFormat="1">
      <c r="A1527" s="40"/>
      <c r="B1527" s="46"/>
      <c r="C1527" s="310" t="s">
        <v>346</v>
      </c>
      <c r="D1527" s="310" t="s">
        <v>347</v>
      </c>
      <c r="E1527" s="18" t="s">
        <v>348</v>
      </c>
      <c r="F1527" s="311">
        <v>207.709</v>
      </c>
      <c r="G1527" s="40"/>
      <c r="H1527" s="46"/>
    </row>
    <row r="1528" s="2" customFormat="1" ht="16.8" customHeight="1">
      <c r="A1528" s="40"/>
      <c r="B1528" s="46"/>
      <c r="C1528" s="306" t="s">
        <v>1768</v>
      </c>
      <c r="D1528" s="307" t="s">
        <v>1</v>
      </c>
      <c r="E1528" s="308" t="s">
        <v>1</v>
      </c>
      <c r="F1528" s="309">
        <v>399.26999999999998</v>
      </c>
      <c r="G1528" s="40"/>
      <c r="H1528" s="46"/>
    </row>
    <row r="1529" s="2" customFormat="1" ht="16.8" customHeight="1">
      <c r="A1529" s="40"/>
      <c r="B1529" s="46"/>
      <c r="C1529" s="310" t="s">
        <v>1766</v>
      </c>
      <c r="D1529" s="310" t="s">
        <v>1819</v>
      </c>
      <c r="E1529" s="18" t="s">
        <v>1</v>
      </c>
      <c r="F1529" s="311">
        <v>399.26999999999998</v>
      </c>
      <c r="G1529" s="40"/>
      <c r="H1529" s="46"/>
    </row>
    <row r="1530" s="2" customFormat="1" ht="16.8" customHeight="1">
      <c r="A1530" s="40"/>
      <c r="B1530" s="46"/>
      <c r="C1530" s="310" t="s">
        <v>1768</v>
      </c>
      <c r="D1530" s="310" t="s">
        <v>281</v>
      </c>
      <c r="E1530" s="18" t="s">
        <v>1</v>
      </c>
      <c r="F1530" s="311">
        <v>399.26999999999998</v>
      </c>
      <c r="G1530" s="40"/>
      <c r="H1530" s="46"/>
    </row>
    <row r="1531" s="2" customFormat="1" ht="16.8" customHeight="1">
      <c r="A1531" s="40"/>
      <c r="B1531" s="46"/>
      <c r="C1531" s="312" t="s">
        <v>2478</v>
      </c>
      <c r="D1531" s="40"/>
      <c r="E1531" s="40"/>
      <c r="F1531" s="40"/>
      <c r="G1531" s="40"/>
      <c r="H1531" s="46"/>
    </row>
    <row r="1532" s="2" customFormat="1" ht="16.8" customHeight="1">
      <c r="A1532" s="40"/>
      <c r="B1532" s="46"/>
      <c r="C1532" s="310" t="s">
        <v>1057</v>
      </c>
      <c r="D1532" s="310" t="s">
        <v>1058</v>
      </c>
      <c r="E1532" s="18" t="s">
        <v>269</v>
      </c>
      <c r="F1532" s="311">
        <v>448.04199999999997</v>
      </c>
      <c r="G1532" s="40"/>
      <c r="H1532" s="46"/>
    </row>
    <row r="1533" s="2" customFormat="1" ht="16.8" customHeight="1">
      <c r="A1533" s="40"/>
      <c r="B1533" s="46"/>
      <c r="C1533" s="306" t="s">
        <v>1766</v>
      </c>
      <c r="D1533" s="307" t="s">
        <v>1</v>
      </c>
      <c r="E1533" s="308" t="s">
        <v>1</v>
      </c>
      <c r="F1533" s="309">
        <v>399.26999999999998</v>
      </c>
      <c r="G1533" s="40"/>
      <c r="H1533" s="46"/>
    </row>
    <row r="1534" s="2" customFormat="1" ht="16.8" customHeight="1">
      <c r="A1534" s="40"/>
      <c r="B1534" s="46"/>
      <c r="C1534" s="310" t="s">
        <v>1766</v>
      </c>
      <c r="D1534" s="310" t="s">
        <v>1819</v>
      </c>
      <c r="E1534" s="18" t="s">
        <v>1</v>
      </c>
      <c r="F1534" s="311">
        <v>399.26999999999998</v>
      </c>
      <c r="G1534" s="40"/>
      <c r="H1534" s="46"/>
    </row>
    <row r="1535" s="2" customFormat="1" ht="16.8" customHeight="1">
      <c r="A1535" s="40"/>
      <c r="B1535" s="46"/>
      <c r="C1535" s="312" t="s">
        <v>2478</v>
      </c>
      <c r="D1535" s="40"/>
      <c r="E1535" s="40"/>
      <c r="F1535" s="40"/>
      <c r="G1535" s="40"/>
      <c r="H1535" s="46"/>
    </row>
    <row r="1536" s="2" customFormat="1" ht="16.8" customHeight="1">
      <c r="A1536" s="40"/>
      <c r="B1536" s="46"/>
      <c r="C1536" s="310" t="s">
        <v>1057</v>
      </c>
      <c r="D1536" s="310" t="s">
        <v>1058</v>
      </c>
      <c r="E1536" s="18" t="s">
        <v>269</v>
      </c>
      <c r="F1536" s="311">
        <v>448.04199999999997</v>
      </c>
      <c r="G1536" s="40"/>
      <c r="H1536" s="46"/>
    </row>
    <row r="1537" s="2" customFormat="1">
      <c r="A1537" s="40"/>
      <c r="B1537" s="46"/>
      <c r="C1537" s="310" t="s">
        <v>346</v>
      </c>
      <c r="D1537" s="310" t="s">
        <v>347</v>
      </c>
      <c r="E1537" s="18" t="s">
        <v>348</v>
      </c>
      <c r="F1537" s="311">
        <v>207.709</v>
      </c>
      <c r="G1537" s="40"/>
      <c r="H1537" s="46"/>
    </row>
    <row r="1538" s="2" customFormat="1" ht="16.8" customHeight="1">
      <c r="A1538" s="40"/>
      <c r="B1538" s="46"/>
      <c r="C1538" s="306" t="s">
        <v>1823</v>
      </c>
      <c r="D1538" s="307" t="s">
        <v>1</v>
      </c>
      <c r="E1538" s="308" t="s">
        <v>1</v>
      </c>
      <c r="F1538" s="309">
        <v>20.858000000000001</v>
      </c>
      <c r="G1538" s="40"/>
      <c r="H1538" s="46"/>
    </row>
    <row r="1539" s="2" customFormat="1">
      <c r="A1539" s="40"/>
      <c r="B1539" s="46"/>
      <c r="C1539" s="310" t="s">
        <v>1823</v>
      </c>
      <c r="D1539" s="310" t="s">
        <v>1824</v>
      </c>
      <c r="E1539" s="18" t="s">
        <v>1</v>
      </c>
      <c r="F1539" s="311">
        <v>20.858000000000001</v>
      </c>
      <c r="G1539" s="40"/>
      <c r="H1539" s="46"/>
    </row>
    <row r="1540" s="2" customFormat="1" ht="16.8" customHeight="1">
      <c r="A1540" s="40"/>
      <c r="B1540" s="46"/>
      <c r="C1540" s="306" t="s">
        <v>1803</v>
      </c>
      <c r="D1540" s="307" t="s">
        <v>1</v>
      </c>
      <c r="E1540" s="308" t="s">
        <v>1</v>
      </c>
      <c r="F1540" s="309">
        <v>20.858000000000001</v>
      </c>
      <c r="G1540" s="40"/>
      <c r="H1540" s="46"/>
    </row>
    <row r="1541" s="2" customFormat="1">
      <c r="A1541" s="40"/>
      <c r="B1541" s="46"/>
      <c r="C1541" s="310" t="s">
        <v>1823</v>
      </c>
      <c r="D1541" s="310" t="s">
        <v>1824</v>
      </c>
      <c r="E1541" s="18" t="s">
        <v>1</v>
      </c>
      <c r="F1541" s="311">
        <v>20.858000000000001</v>
      </c>
      <c r="G1541" s="40"/>
      <c r="H1541" s="46"/>
    </row>
    <row r="1542" s="2" customFormat="1" ht="16.8" customHeight="1">
      <c r="A1542" s="40"/>
      <c r="B1542" s="46"/>
      <c r="C1542" s="310" t="s">
        <v>1803</v>
      </c>
      <c r="D1542" s="310" t="s">
        <v>281</v>
      </c>
      <c r="E1542" s="18" t="s">
        <v>1</v>
      </c>
      <c r="F1542" s="311">
        <v>20.858000000000001</v>
      </c>
      <c r="G1542" s="40"/>
      <c r="H1542" s="46"/>
    </row>
    <row r="1543" s="2" customFormat="1" ht="16.8" customHeight="1">
      <c r="A1543" s="40"/>
      <c r="B1543" s="46"/>
      <c r="C1543" s="312" t="s">
        <v>2478</v>
      </c>
      <c r="D1543" s="40"/>
      <c r="E1543" s="40"/>
      <c r="F1543" s="40"/>
      <c r="G1543" s="40"/>
      <c r="H1543" s="46"/>
    </row>
    <row r="1544" s="2" customFormat="1" ht="16.8" customHeight="1">
      <c r="A1544" s="40"/>
      <c r="B1544" s="46"/>
      <c r="C1544" s="310" t="s">
        <v>1057</v>
      </c>
      <c r="D1544" s="310" t="s">
        <v>1058</v>
      </c>
      <c r="E1544" s="18" t="s">
        <v>269</v>
      </c>
      <c r="F1544" s="311">
        <v>448.04199999999997</v>
      </c>
      <c r="G1544" s="40"/>
      <c r="H1544" s="46"/>
    </row>
    <row r="1545" s="2" customFormat="1">
      <c r="A1545" s="40"/>
      <c r="B1545" s="46"/>
      <c r="C1545" s="310" t="s">
        <v>346</v>
      </c>
      <c r="D1545" s="310" t="s">
        <v>347</v>
      </c>
      <c r="E1545" s="18" t="s">
        <v>348</v>
      </c>
      <c r="F1545" s="311">
        <v>207.709</v>
      </c>
      <c r="G1545" s="40"/>
      <c r="H1545" s="46"/>
    </row>
    <row r="1546" s="2" customFormat="1" ht="16.8" customHeight="1">
      <c r="A1546" s="40"/>
      <c r="B1546" s="46"/>
      <c r="C1546" s="306" t="s">
        <v>480</v>
      </c>
      <c r="D1546" s="307" t="s">
        <v>1</v>
      </c>
      <c r="E1546" s="308" t="s">
        <v>1</v>
      </c>
      <c r="F1546" s="309">
        <v>22.834</v>
      </c>
      <c r="G1546" s="40"/>
      <c r="H1546" s="46"/>
    </row>
    <row r="1547" s="2" customFormat="1" ht="16.8" customHeight="1">
      <c r="A1547" s="40"/>
      <c r="B1547" s="46"/>
      <c r="C1547" s="310" t="s">
        <v>480</v>
      </c>
      <c r="D1547" s="310" t="s">
        <v>1883</v>
      </c>
      <c r="E1547" s="18" t="s">
        <v>1</v>
      </c>
      <c r="F1547" s="311">
        <v>22.834</v>
      </c>
      <c r="G1547" s="40"/>
      <c r="H1547" s="46"/>
    </row>
    <row r="1548" s="2" customFormat="1" ht="16.8" customHeight="1">
      <c r="A1548" s="40"/>
      <c r="B1548" s="46"/>
      <c r="C1548" s="306" t="s">
        <v>219</v>
      </c>
      <c r="D1548" s="307" t="s">
        <v>1</v>
      </c>
      <c r="E1548" s="308" t="s">
        <v>1</v>
      </c>
      <c r="F1548" s="309">
        <v>35.393000000000001</v>
      </c>
      <c r="G1548" s="40"/>
      <c r="H1548" s="46"/>
    </row>
    <row r="1549" s="2" customFormat="1" ht="16.8" customHeight="1">
      <c r="A1549" s="40"/>
      <c r="B1549" s="46"/>
      <c r="C1549" s="310" t="s">
        <v>219</v>
      </c>
      <c r="D1549" s="310" t="s">
        <v>1105</v>
      </c>
      <c r="E1549" s="18" t="s">
        <v>1</v>
      </c>
      <c r="F1549" s="311">
        <v>35.393000000000001</v>
      </c>
      <c r="G1549" s="40"/>
      <c r="H1549" s="46"/>
    </row>
    <row r="1550" s="2" customFormat="1" ht="16.8" customHeight="1">
      <c r="A1550" s="40"/>
      <c r="B1550" s="46"/>
      <c r="C1550" s="312" t="s">
        <v>2478</v>
      </c>
      <c r="D1550" s="40"/>
      <c r="E1550" s="40"/>
      <c r="F1550" s="40"/>
      <c r="G1550" s="40"/>
      <c r="H1550" s="46"/>
    </row>
    <row r="1551" s="2" customFormat="1" ht="16.8" customHeight="1">
      <c r="A1551" s="40"/>
      <c r="B1551" s="46"/>
      <c r="C1551" s="310" t="s">
        <v>410</v>
      </c>
      <c r="D1551" s="310" t="s">
        <v>411</v>
      </c>
      <c r="E1551" s="18" t="s">
        <v>348</v>
      </c>
      <c r="F1551" s="311">
        <v>35.393000000000001</v>
      </c>
      <c r="G1551" s="40"/>
      <c r="H1551" s="46"/>
    </row>
    <row r="1552" s="2" customFormat="1">
      <c r="A1552" s="40"/>
      <c r="B1552" s="46"/>
      <c r="C1552" s="310" t="s">
        <v>378</v>
      </c>
      <c r="D1552" s="310" t="s">
        <v>379</v>
      </c>
      <c r="E1552" s="18" t="s">
        <v>348</v>
      </c>
      <c r="F1552" s="311">
        <v>70.786000000000001</v>
      </c>
      <c r="G1552" s="40"/>
      <c r="H1552" s="46"/>
    </row>
    <row r="1553" s="2" customFormat="1" ht="16.8" customHeight="1">
      <c r="A1553" s="40"/>
      <c r="B1553" s="46"/>
      <c r="C1553" s="310" t="s">
        <v>419</v>
      </c>
      <c r="D1553" s="310" t="s">
        <v>420</v>
      </c>
      <c r="E1553" s="18" t="s">
        <v>348</v>
      </c>
      <c r="F1553" s="311">
        <v>70.786000000000001</v>
      </c>
      <c r="G1553" s="40"/>
      <c r="H1553" s="46"/>
    </row>
    <row r="1554" s="2" customFormat="1" ht="16.8" customHeight="1">
      <c r="A1554" s="40"/>
      <c r="B1554" s="46"/>
      <c r="C1554" s="306" t="s">
        <v>221</v>
      </c>
      <c r="D1554" s="307" t="s">
        <v>1</v>
      </c>
      <c r="E1554" s="308" t="s">
        <v>1</v>
      </c>
      <c r="F1554" s="309">
        <v>35.393000000000001</v>
      </c>
      <c r="G1554" s="40"/>
      <c r="H1554" s="46"/>
    </row>
    <row r="1555" s="2" customFormat="1" ht="16.8" customHeight="1">
      <c r="A1555" s="40"/>
      <c r="B1555" s="46"/>
      <c r="C1555" s="310" t="s">
        <v>221</v>
      </c>
      <c r="D1555" s="310" t="s">
        <v>1105</v>
      </c>
      <c r="E1555" s="18" t="s">
        <v>1</v>
      </c>
      <c r="F1555" s="311">
        <v>35.393000000000001</v>
      </c>
      <c r="G1555" s="40"/>
      <c r="H1555" s="46"/>
    </row>
    <row r="1556" s="2" customFormat="1" ht="16.8" customHeight="1">
      <c r="A1556" s="40"/>
      <c r="B1556" s="46"/>
      <c r="C1556" s="312" t="s">
        <v>2478</v>
      </c>
      <c r="D1556" s="40"/>
      <c r="E1556" s="40"/>
      <c r="F1556" s="40"/>
      <c r="G1556" s="40"/>
      <c r="H1556" s="46"/>
    </row>
    <row r="1557" s="2" customFormat="1" ht="16.8" customHeight="1">
      <c r="A1557" s="40"/>
      <c r="B1557" s="46"/>
      <c r="C1557" s="310" t="s">
        <v>415</v>
      </c>
      <c r="D1557" s="310" t="s">
        <v>416</v>
      </c>
      <c r="E1557" s="18" t="s">
        <v>348</v>
      </c>
      <c r="F1557" s="311">
        <v>35.393000000000001</v>
      </c>
      <c r="G1557" s="40"/>
      <c r="H1557" s="46"/>
    </row>
    <row r="1558" s="2" customFormat="1">
      <c r="A1558" s="40"/>
      <c r="B1558" s="46"/>
      <c r="C1558" s="310" t="s">
        <v>383</v>
      </c>
      <c r="D1558" s="310" t="s">
        <v>384</v>
      </c>
      <c r="E1558" s="18" t="s">
        <v>348</v>
      </c>
      <c r="F1558" s="311">
        <v>70.786000000000001</v>
      </c>
      <c r="G1558" s="40"/>
      <c r="H1558" s="46"/>
    </row>
    <row r="1559" s="2" customFormat="1" ht="16.8" customHeight="1">
      <c r="A1559" s="40"/>
      <c r="B1559" s="46"/>
      <c r="C1559" s="310" t="s">
        <v>419</v>
      </c>
      <c r="D1559" s="310" t="s">
        <v>420</v>
      </c>
      <c r="E1559" s="18" t="s">
        <v>348</v>
      </c>
      <c r="F1559" s="311">
        <v>70.786000000000001</v>
      </c>
      <c r="G1559" s="40"/>
      <c r="H1559" s="46"/>
    </row>
    <row r="1560" s="2" customFormat="1" ht="16.8" customHeight="1">
      <c r="A1560" s="40"/>
      <c r="B1560" s="46"/>
      <c r="C1560" s="306" t="s">
        <v>1794</v>
      </c>
      <c r="D1560" s="307" t="s">
        <v>1</v>
      </c>
      <c r="E1560" s="308" t="s">
        <v>1</v>
      </c>
      <c r="F1560" s="309">
        <v>27</v>
      </c>
      <c r="G1560" s="40"/>
      <c r="H1560" s="46"/>
    </row>
    <row r="1561" s="2" customFormat="1" ht="16.8" customHeight="1">
      <c r="A1561" s="40"/>
      <c r="B1561" s="46"/>
      <c r="C1561" s="310" t="s">
        <v>1794</v>
      </c>
      <c r="D1561" s="310" t="s">
        <v>430</v>
      </c>
      <c r="E1561" s="18" t="s">
        <v>1</v>
      </c>
      <c r="F1561" s="311">
        <v>27</v>
      </c>
      <c r="G1561" s="40"/>
      <c r="H1561" s="46"/>
    </row>
    <row r="1562" s="2" customFormat="1" ht="16.8" customHeight="1">
      <c r="A1562" s="40"/>
      <c r="B1562" s="46"/>
      <c r="C1562" s="312" t="s">
        <v>2478</v>
      </c>
      <c r="D1562" s="40"/>
      <c r="E1562" s="40"/>
      <c r="F1562" s="40"/>
      <c r="G1562" s="40"/>
      <c r="H1562" s="46"/>
    </row>
    <row r="1563" s="2" customFormat="1">
      <c r="A1563" s="40"/>
      <c r="B1563" s="46"/>
      <c r="C1563" s="310" t="s">
        <v>1910</v>
      </c>
      <c r="D1563" s="310" t="s">
        <v>1911</v>
      </c>
      <c r="E1563" s="18" t="s">
        <v>584</v>
      </c>
      <c r="F1563" s="311">
        <v>27</v>
      </c>
      <c r="G1563" s="40"/>
      <c r="H1563" s="46"/>
    </row>
    <row r="1564" s="2" customFormat="1" ht="16.8" customHeight="1">
      <c r="A1564" s="40"/>
      <c r="B1564" s="46"/>
      <c r="C1564" s="310" t="s">
        <v>1913</v>
      </c>
      <c r="D1564" s="310" t="s">
        <v>1914</v>
      </c>
      <c r="E1564" s="18" t="s">
        <v>584</v>
      </c>
      <c r="F1564" s="311">
        <v>27</v>
      </c>
      <c r="G1564" s="40"/>
      <c r="H1564" s="46"/>
    </row>
    <row r="1565" s="2" customFormat="1" ht="16.8" customHeight="1">
      <c r="A1565" s="40"/>
      <c r="B1565" s="46"/>
      <c r="C1565" s="310" t="s">
        <v>1916</v>
      </c>
      <c r="D1565" s="310" t="s">
        <v>1917</v>
      </c>
      <c r="E1565" s="18" t="s">
        <v>584</v>
      </c>
      <c r="F1565" s="311">
        <v>27</v>
      </c>
      <c r="G1565" s="40"/>
      <c r="H1565" s="46"/>
    </row>
    <row r="1566" s="2" customFormat="1" ht="16.8" customHeight="1">
      <c r="A1566" s="40"/>
      <c r="B1566" s="46"/>
      <c r="C1566" s="306" t="s">
        <v>165</v>
      </c>
      <c r="D1566" s="307" t="s">
        <v>1</v>
      </c>
      <c r="E1566" s="308" t="s">
        <v>1</v>
      </c>
      <c r="F1566" s="309">
        <v>1.8999999999999999</v>
      </c>
      <c r="G1566" s="40"/>
      <c r="H1566" s="46"/>
    </row>
    <row r="1567" s="2" customFormat="1" ht="16.8" customHeight="1">
      <c r="A1567" s="40"/>
      <c r="B1567" s="46"/>
      <c r="C1567" s="310" t="s">
        <v>165</v>
      </c>
      <c r="D1567" s="310" t="s">
        <v>310</v>
      </c>
      <c r="E1567" s="18" t="s">
        <v>1</v>
      </c>
      <c r="F1567" s="311">
        <v>1.8999999999999999</v>
      </c>
      <c r="G1567" s="40"/>
      <c r="H1567" s="46"/>
    </row>
    <row r="1568" s="2" customFormat="1" ht="16.8" customHeight="1">
      <c r="A1568" s="40"/>
      <c r="B1568" s="46"/>
      <c r="C1568" s="312" t="s">
        <v>2478</v>
      </c>
      <c r="D1568" s="40"/>
      <c r="E1568" s="40"/>
      <c r="F1568" s="40"/>
      <c r="G1568" s="40"/>
      <c r="H1568" s="46"/>
    </row>
    <row r="1569" s="2" customFormat="1" ht="16.8" customHeight="1">
      <c r="A1569" s="40"/>
      <c r="B1569" s="46"/>
      <c r="C1569" s="310" t="s">
        <v>1072</v>
      </c>
      <c r="D1569" s="310" t="s">
        <v>1073</v>
      </c>
      <c r="E1569" s="18" t="s">
        <v>308</v>
      </c>
      <c r="F1569" s="311">
        <v>1.8999999999999999</v>
      </c>
      <c r="G1569" s="40"/>
      <c r="H1569" s="46"/>
    </row>
    <row r="1570" s="2" customFormat="1" ht="16.8" customHeight="1">
      <c r="A1570" s="40"/>
      <c r="B1570" s="46"/>
      <c r="C1570" s="310" t="s">
        <v>875</v>
      </c>
      <c r="D1570" s="310" t="s">
        <v>876</v>
      </c>
      <c r="E1570" s="18" t="s">
        <v>308</v>
      </c>
      <c r="F1570" s="311">
        <v>1.8999999999999999</v>
      </c>
      <c r="G1570" s="40"/>
      <c r="H1570" s="46"/>
    </row>
    <row r="1571" s="2" customFormat="1" ht="16.8" customHeight="1">
      <c r="A1571" s="40"/>
      <c r="B1571" s="46"/>
      <c r="C1571" s="310" t="s">
        <v>908</v>
      </c>
      <c r="D1571" s="310" t="s">
        <v>909</v>
      </c>
      <c r="E1571" s="18" t="s">
        <v>308</v>
      </c>
      <c r="F1571" s="311">
        <v>1.8999999999999999</v>
      </c>
      <c r="G1571" s="40"/>
      <c r="H1571" s="46"/>
    </row>
    <row r="1572" s="2" customFormat="1" ht="16.8" customHeight="1">
      <c r="A1572" s="40"/>
      <c r="B1572" s="46"/>
      <c r="C1572" s="306" t="s">
        <v>198</v>
      </c>
      <c r="D1572" s="307" t="s">
        <v>1</v>
      </c>
      <c r="E1572" s="308" t="s">
        <v>1</v>
      </c>
      <c r="F1572" s="309">
        <v>120.331</v>
      </c>
      <c r="G1572" s="40"/>
      <c r="H1572" s="46"/>
    </row>
    <row r="1573" s="2" customFormat="1" ht="16.8" customHeight="1">
      <c r="A1573" s="40"/>
      <c r="B1573" s="46"/>
      <c r="C1573" s="310" t="s">
        <v>198</v>
      </c>
      <c r="D1573" s="310" t="s">
        <v>1869</v>
      </c>
      <c r="E1573" s="18" t="s">
        <v>1</v>
      </c>
      <c r="F1573" s="311">
        <v>120.331</v>
      </c>
      <c r="G1573" s="40"/>
      <c r="H1573" s="46"/>
    </row>
    <row r="1574" s="2" customFormat="1" ht="16.8" customHeight="1">
      <c r="A1574" s="40"/>
      <c r="B1574" s="46"/>
      <c r="C1574" s="312" t="s">
        <v>2478</v>
      </c>
      <c r="D1574" s="40"/>
      <c r="E1574" s="40"/>
      <c r="F1574" s="40"/>
      <c r="G1574" s="40"/>
      <c r="H1574" s="46"/>
    </row>
    <row r="1575" s="2" customFormat="1" ht="16.8" customHeight="1">
      <c r="A1575" s="40"/>
      <c r="B1575" s="46"/>
      <c r="C1575" s="310" t="s">
        <v>452</v>
      </c>
      <c r="D1575" s="310" t="s">
        <v>453</v>
      </c>
      <c r="E1575" s="18" t="s">
        <v>348</v>
      </c>
      <c r="F1575" s="311">
        <v>120.331</v>
      </c>
      <c r="G1575" s="40"/>
      <c r="H1575" s="46"/>
    </row>
    <row r="1576" s="2" customFormat="1" ht="16.8" customHeight="1">
      <c r="A1576" s="40"/>
      <c r="B1576" s="46"/>
      <c r="C1576" s="310" t="s">
        <v>457</v>
      </c>
      <c r="D1576" s="310" t="s">
        <v>458</v>
      </c>
      <c r="E1576" s="18" t="s">
        <v>426</v>
      </c>
      <c r="F1576" s="311">
        <v>240.66200000000001</v>
      </c>
      <c r="G1576" s="40"/>
      <c r="H1576" s="46"/>
    </row>
    <row r="1577" s="2" customFormat="1" ht="16.8" customHeight="1">
      <c r="A1577" s="40"/>
      <c r="B1577" s="46"/>
      <c r="C1577" s="306" t="s">
        <v>1068</v>
      </c>
      <c r="D1577" s="307" t="s">
        <v>1</v>
      </c>
      <c r="E1577" s="308" t="s">
        <v>1</v>
      </c>
      <c r="F1577" s="309">
        <v>448.04199999999997</v>
      </c>
      <c r="G1577" s="40"/>
      <c r="H1577" s="46"/>
    </row>
    <row r="1578" s="2" customFormat="1" ht="16.8" customHeight="1">
      <c r="A1578" s="40"/>
      <c r="B1578" s="46"/>
      <c r="C1578" s="310" t="s">
        <v>1030</v>
      </c>
      <c r="D1578" s="310" t="s">
        <v>1825</v>
      </c>
      <c r="E1578" s="18" t="s">
        <v>1</v>
      </c>
      <c r="F1578" s="311">
        <v>228.34200000000001</v>
      </c>
      <c r="G1578" s="40"/>
      <c r="H1578" s="46"/>
    </row>
    <row r="1579" s="2" customFormat="1" ht="16.8" customHeight="1">
      <c r="A1579" s="40"/>
      <c r="B1579" s="46"/>
      <c r="C1579" s="310" t="s">
        <v>1032</v>
      </c>
      <c r="D1579" s="310" t="s">
        <v>1826</v>
      </c>
      <c r="E1579" s="18" t="s">
        <v>1</v>
      </c>
      <c r="F1579" s="311">
        <v>205.46000000000001</v>
      </c>
      <c r="G1579" s="40"/>
      <c r="H1579" s="46"/>
    </row>
    <row r="1580" s="2" customFormat="1" ht="16.8" customHeight="1">
      <c r="A1580" s="40"/>
      <c r="B1580" s="46"/>
      <c r="C1580" s="310" t="s">
        <v>1805</v>
      </c>
      <c r="D1580" s="310" t="s">
        <v>1827</v>
      </c>
      <c r="E1580" s="18" t="s">
        <v>1</v>
      </c>
      <c r="F1580" s="311">
        <v>14.24</v>
      </c>
      <c r="G1580" s="40"/>
      <c r="H1580" s="46"/>
    </row>
    <row r="1581" s="2" customFormat="1" ht="16.8" customHeight="1">
      <c r="A1581" s="40"/>
      <c r="B1581" s="46"/>
      <c r="C1581" s="310" t="s">
        <v>1068</v>
      </c>
      <c r="D1581" s="310" t="s">
        <v>281</v>
      </c>
      <c r="E1581" s="18" t="s">
        <v>1</v>
      </c>
      <c r="F1581" s="311">
        <v>448.04199999999997</v>
      </c>
      <c r="G1581" s="40"/>
      <c r="H1581" s="46"/>
    </row>
    <row r="1582" s="2" customFormat="1" ht="16.8" customHeight="1">
      <c r="A1582" s="40"/>
      <c r="B1582" s="46"/>
      <c r="C1582" s="312" t="s">
        <v>2478</v>
      </c>
      <c r="D1582" s="40"/>
      <c r="E1582" s="40"/>
      <c r="F1582" s="40"/>
      <c r="G1582" s="40"/>
      <c r="H1582" s="46"/>
    </row>
    <row r="1583" s="2" customFormat="1" ht="16.8" customHeight="1">
      <c r="A1583" s="40"/>
      <c r="B1583" s="46"/>
      <c r="C1583" s="310" t="s">
        <v>1057</v>
      </c>
      <c r="D1583" s="310" t="s">
        <v>1058</v>
      </c>
      <c r="E1583" s="18" t="s">
        <v>269</v>
      </c>
      <c r="F1583" s="311">
        <v>448.04199999999997</v>
      </c>
      <c r="G1583" s="40"/>
      <c r="H1583" s="46"/>
    </row>
    <row r="1584" s="2" customFormat="1" ht="16.8" customHeight="1">
      <c r="A1584" s="40"/>
      <c r="B1584" s="46"/>
      <c r="C1584" s="310" t="s">
        <v>2061</v>
      </c>
      <c r="D1584" s="310" t="s">
        <v>2062</v>
      </c>
      <c r="E1584" s="18" t="s">
        <v>426</v>
      </c>
      <c r="F1584" s="311">
        <v>206.06100000000001</v>
      </c>
      <c r="G1584" s="40"/>
      <c r="H1584" s="46"/>
    </row>
    <row r="1585" s="2" customFormat="1" ht="16.8" customHeight="1">
      <c r="A1585" s="40"/>
      <c r="B1585" s="46"/>
      <c r="C1585" s="306" t="s">
        <v>1034</v>
      </c>
      <c r="D1585" s="307" t="s">
        <v>1</v>
      </c>
      <c r="E1585" s="308" t="s">
        <v>1</v>
      </c>
      <c r="F1585" s="309">
        <v>242.58199999999999</v>
      </c>
      <c r="G1585" s="40"/>
      <c r="H1585" s="46"/>
    </row>
    <row r="1586" s="2" customFormat="1" ht="16.8" customHeight="1">
      <c r="A1586" s="40"/>
      <c r="B1586" s="46"/>
      <c r="C1586" s="310" t="s">
        <v>1034</v>
      </c>
      <c r="D1586" s="310" t="s">
        <v>1829</v>
      </c>
      <c r="E1586" s="18" t="s">
        <v>1</v>
      </c>
      <c r="F1586" s="311">
        <v>242.58199999999999</v>
      </c>
      <c r="G1586" s="40"/>
      <c r="H1586" s="46"/>
    </row>
    <row r="1587" s="2" customFormat="1" ht="16.8" customHeight="1">
      <c r="A1587" s="40"/>
      <c r="B1587" s="46"/>
      <c r="C1587" s="312" t="s">
        <v>2478</v>
      </c>
      <c r="D1587" s="40"/>
      <c r="E1587" s="40"/>
      <c r="F1587" s="40"/>
      <c r="G1587" s="40"/>
      <c r="H1587" s="46"/>
    </row>
    <row r="1588" s="2" customFormat="1" ht="16.8" customHeight="1">
      <c r="A1588" s="40"/>
      <c r="B1588" s="46"/>
      <c r="C1588" s="310" t="s">
        <v>274</v>
      </c>
      <c r="D1588" s="310" t="s">
        <v>275</v>
      </c>
      <c r="E1588" s="18" t="s">
        <v>269</v>
      </c>
      <c r="F1588" s="311">
        <v>242.58199999999999</v>
      </c>
      <c r="G1588" s="40"/>
      <c r="H1588" s="46"/>
    </row>
    <row r="1589" s="2" customFormat="1" ht="16.8" customHeight="1">
      <c r="A1589" s="40"/>
      <c r="B1589" s="46"/>
      <c r="C1589" s="310" t="s">
        <v>1122</v>
      </c>
      <c r="D1589" s="310" t="s">
        <v>1123</v>
      </c>
      <c r="E1589" s="18" t="s">
        <v>269</v>
      </c>
      <c r="F1589" s="311">
        <v>485.16399999999999</v>
      </c>
      <c r="G1589" s="40"/>
      <c r="H1589" s="46"/>
    </row>
    <row r="1590" s="2" customFormat="1" ht="16.8" customHeight="1">
      <c r="A1590" s="40"/>
      <c r="B1590" s="46"/>
      <c r="C1590" s="310" t="s">
        <v>1126</v>
      </c>
      <c r="D1590" s="310" t="s">
        <v>1127</v>
      </c>
      <c r="E1590" s="18" t="s">
        <v>269</v>
      </c>
      <c r="F1590" s="311">
        <v>242.58199999999999</v>
      </c>
      <c r="G1590" s="40"/>
      <c r="H1590" s="46"/>
    </row>
    <row r="1591" s="2" customFormat="1" ht="16.8" customHeight="1">
      <c r="A1591" s="40"/>
      <c r="B1591" s="46"/>
      <c r="C1591" s="310" t="s">
        <v>517</v>
      </c>
      <c r="D1591" s="310" t="s">
        <v>518</v>
      </c>
      <c r="E1591" s="18" t="s">
        <v>269</v>
      </c>
      <c r="F1591" s="311">
        <v>242.58199999999999</v>
      </c>
      <c r="G1591" s="40"/>
      <c r="H1591" s="46"/>
    </row>
    <row r="1592" s="2" customFormat="1" ht="16.8" customHeight="1">
      <c r="A1592" s="40"/>
      <c r="B1592" s="46"/>
      <c r="C1592" s="310" t="s">
        <v>527</v>
      </c>
      <c r="D1592" s="310" t="s">
        <v>528</v>
      </c>
      <c r="E1592" s="18" t="s">
        <v>269</v>
      </c>
      <c r="F1592" s="311">
        <v>242.58199999999999</v>
      </c>
      <c r="G1592" s="40"/>
      <c r="H1592" s="46"/>
    </row>
    <row r="1593" s="2" customFormat="1" ht="16.8" customHeight="1">
      <c r="A1593" s="40"/>
      <c r="B1593" s="46"/>
      <c r="C1593" s="310" t="s">
        <v>969</v>
      </c>
      <c r="D1593" s="310" t="s">
        <v>425</v>
      </c>
      <c r="E1593" s="18" t="s">
        <v>426</v>
      </c>
      <c r="F1593" s="311">
        <v>106.736</v>
      </c>
      <c r="G1593" s="40"/>
      <c r="H1593" s="46"/>
    </row>
    <row r="1594" s="2" customFormat="1" ht="16.8" customHeight="1">
      <c r="A1594" s="40"/>
      <c r="B1594" s="46"/>
      <c r="C1594" s="306" t="s">
        <v>1030</v>
      </c>
      <c r="D1594" s="307" t="s">
        <v>1</v>
      </c>
      <c r="E1594" s="308" t="s">
        <v>1</v>
      </c>
      <c r="F1594" s="309">
        <v>228.34200000000001</v>
      </c>
      <c r="G1594" s="40"/>
      <c r="H1594" s="46"/>
    </row>
    <row r="1595" s="2" customFormat="1" ht="16.8" customHeight="1">
      <c r="A1595" s="40"/>
      <c r="B1595" s="46"/>
      <c r="C1595" s="310" t="s">
        <v>1030</v>
      </c>
      <c r="D1595" s="310" t="s">
        <v>1825</v>
      </c>
      <c r="E1595" s="18" t="s">
        <v>1</v>
      </c>
      <c r="F1595" s="311">
        <v>228.34200000000001</v>
      </c>
      <c r="G1595" s="40"/>
      <c r="H1595" s="46"/>
    </row>
    <row r="1596" s="2" customFormat="1" ht="16.8" customHeight="1">
      <c r="A1596" s="40"/>
      <c r="B1596" s="46"/>
      <c r="C1596" s="312" t="s">
        <v>2478</v>
      </c>
      <c r="D1596" s="40"/>
      <c r="E1596" s="40"/>
      <c r="F1596" s="40"/>
      <c r="G1596" s="40"/>
      <c r="H1596" s="46"/>
    </row>
    <row r="1597" s="2" customFormat="1" ht="16.8" customHeight="1">
      <c r="A1597" s="40"/>
      <c r="B1597" s="46"/>
      <c r="C1597" s="310" t="s">
        <v>1057</v>
      </c>
      <c r="D1597" s="310" t="s">
        <v>1058</v>
      </c>
      <c r="E1597" s="18" t="s">
        <v>269</v>
      </c>
      <c r="F1597" s="311">
        <v>448.04199999999997</v>
      </c>
      <c r="G1597" s="40"/>
      <c r="H1597" s="46"/>
    </row>
    <row r="1598" s="2" customFormat="1" ht="16.8" customHeight="1">
      <c r="A1598" s="40"/>
      <c r="B1598" s="46"/>
      <c r="C1598" s="310" t="s">
        <v>274</v>
      </c>
      <c r="D1598" s="310" t="s">
        <v>275</v>
      </c>
      <c r="E1598" s="18" t="s">
        <v>269</v>
      </c>
      <c r="F1598" s="311">
        <v>242.58199999999999</v>
      </c>
      <c r="G1598" s="40"/>
      <c r="H1598" s="46"/>
    </row>
    <row r="1599" s="2" customFormat="1" ht="16.8" customHeight="1">
      <c r="A1599" s="40"/>
      <c r="B1599" s="46"/>
      <c r="C1599" s="306" t="s">
        <v>1805</v>
      </c>
      <c r="D1599" s="307" t="s">
        <v>1</v>
      </c>
      <c r="E1599" s="308" t="s">
        <v>1</v>
      </c>
      <c r="F1599" s="309">
        <v>14.24</v>
      </c>
      <c r="G1599" s="40"/>
      <c r="H1599" s="46"/>
    </row>
    <row r="1600" s="2" customFormat="1" ht="16.8" customHeight="1">
      <c r="A1600" s="40"/>
      <c r="B1600" s="46"/>
      <c r="C1600" s="310" t="s">
        <v>1805</v>
      </c>
      <c r="D1600" s="310" t="s">
        <v>1827</v>
      </c>
      <c r="E1600" s="18" t="s">
        <v>1</v>
      </c>
      <c r="F1600" s="311">
        <v>14.24</v>
      </c>
      <c r="G1600" s="40"/>
      <c r="H1600" s="46"/>
    </row>
    <row r="1601" s="2" customFormat="1" ht="16.8" customHeight="1">
      <c r="A1601" s="40"/>
      <c r="B1601" s="46"/>
      <c r="C1601" s="312" t="s">
        <v>2478</v>
      </c>
      <c r="D1601" s="40"/>
      <c r="E1601" s="40"/>
      <c r="F1601" s="40"/>
      <c r="G1601" s="40"/>
      <c r="H1601" s="46"/>
    </row>
    <row r="1602" s="2" customFormat="1" ht="16.8" customHeight="1">
      <c r="A1602" s="40"/>
      <c r="B1602" s="46"/>
      <c r="C1602" s="310" t="s">
        <v>1057</v>
      </c>
      <c r="D1602" s="310" t="s">
        <v>1058</v>
      </c>
      <c r="E1602" s="18" t="s">
        <v>269</v>
      </c>
      <c r="F1602" s="311">
        <v>448.04199999999997</v>
      </c>
      <c r="G1602" s="40"/>
      <c r="H1602" s="46"/>
    </row>
    <row r="1603" s="2" customFormat="1" ht="16.8" customHeight="1">
      <c r="A1603" s="40"/>
      <c r="B1603" s="46"/>
      <c r="C1603" s="310" t="s">
        <v>274</v>
      </c>
      <c r="D1603" s="310" t="s">
        <v>275</v>
      </c>
      <c r="E1603" s="18" t="s">
        <v>269</v>
      </c>
      <c r="F1603" s="311">
        <v>242.58199999999999</v>
      </c>
      <c r="G1603" s="40"/>
      <c r="H1603" s="46"/>
    </row>
    <row r="1604" s="2" customFormat="1">
      <c r="A1604" s="40"/>
      <c r="B1604" s="46"/>
      <c r="C1604" s="310" t="s">
        <v>346</v>
      </c>
      <c r="D1604" s="310" t="s">
        <v>347</v>
      </c>
      <c r="E1604" s="18" t="s">
        <v>348</v>
      </c>
      <c r="F1604" s="311">
        <v>207.709</v>
      </c>
      <c r="G1604" s="40"/>
      <c r="H1604" s="46"/>
    </row>
    <row r="1605" s="2" customFormat="1" ht="16.8" customHeight="1">
      <c r="A1605" s="40"/>
      <c r="B1605" s="46"/>
      <c r="C1605" s="306" t="s">
        <v>1032</v>
      </c>
      <c r="D1605" s="307" t="s">
        <v>1</v>
      </c>
      <c r="E1605" s="308" t="s">
        <v>1</v>
      </c>
      <c r="F1605" s="309">
        <v>205.46000000000001</v>
      </c>
      <c r="G1605" s="40"/>
      <c r="H1605" s="46"/>
    </row>
    <row r="1606" s="2" customFormat="1" ht="16.8" customHeight="1">
      <c r="A1606" s="40"/>
      <c r="B1606" s="46"/>
      <c r="C1606" s="310" t="s">
        <v>1032</v>
      </c>
      <c r="D1606" s="310" t="s">
        <v>1826</v>
      </c>
      <c r="E1606" s="18" t="s">
        <v>1</v>
      </c>
      <c r="F1606" s="311">
        <v>205.46000000000001</v>
      </c>
      <c r="G1606" s="40"/>
      <c r="H1606" s="46"/>
    </row>
    <row r="1607" s="2" customFormat="1" ht="16.8" customHeight="1">
      <c r="A1607" s="40"/>
      <c r="B1607" s="46"/>
      <c r="C1607" s="306" t="s">
        <v>194</v>
      </c>
      <c r="D1607" s="307" t="s">
        <v>1</v>
      </c>
      <c r="E1607" s="308" t="s">
        <v>1</v>
      </c>
      <c r="F1607" s="309">
        <v>344.632</v>
      </c>
      <c r="G1607" s="40"/>
      <c r="H1607" s="46"/>
    </row>
    <row r="1608" s="2" customFormat="1" ht="16.8" customHeight="1">
      <c r="A1608" s="40"/>
      <c r="B1608" s="46"/>
      <c r="C1608" s="310" t="s">
        <v>194</v>
      </c>
      <c r="D1608" s="310" t="s">
        <v>428</v>
      </c>
      <c r="E1608" s="18" t="s">
        <v>1</v>
      </c>
      <c r="F1608" s="311">
        <v>344.632</v>
      </c>
      <c r="G1608" s="40"/>
      <c r="H1608" s="46"/>
    </row>
    <row r="1609" s="2" customFormat="1" ht="16.8" customHeight="1">
      <c r="A1609" s="40"/>
      <c r="B1609" s="46"/>
      <c r="C1609" s="312" t="s">
        <v>2478</v>
      </c>
      <c r="D1609" s="40"/>
      <c r="E1609" s="40"/>
      <c r="F1609" s="40"/>
      <c r="G1609" s="40"/>
      <c r="H1609" s="46"/>
    </row>
    <row r="1610" s="2" customFormat="1" ht="16.8" customHeight="1">
      <c r="A1610" s="40"/>
      <c r="B1610" s="46"/>
      <c r="C1610" s="310" t="s">
        <v>424</v>
      </c>
      <c r="D1610" s="310" t="s">
        <v>425</v>
      </c>
      <c r="E1610" s="18" t="s">
        <v>426</v>
      </c>
      <c r="F1610" s="311">
        <v>689.26400000000001</v>
      </c>
      <c r="G1610" s="40"/>
      <c r="H1610" s="46"/>
    </row>
    <row r="1611" s="2" customFormat="1" ht="16.8" customHeight="1">
      <c r="A1611" s="40"/>
      <c r="B1611" s="46"/>
      <c r="C1611" s="310" t="s">
        <v>431</v>
      </c>
      <c r="D1611" s="310" t="s">
        <v>432</v>
      </c>
      <c r="E1611" s="18" t="s">
        <v>348</v>
      </c>
      <c r="F1611" s="311">
        <v>344.632</v>
      </c>
      <c r="G1611" s="40"/>
      <c r="H1611" s="46"/>
    </row>
    <row r="1612" s="2" customFormat="1" ht="16.8" customHeight="1">
      <c r="A1612" s="40"/>
      <c r="B1612" s="46"/>
      <c r="C1612" s="306" t="s">
        <v>191</v>
      </c>
      <c r="D1612" s="307" t="s">
        <v>1</v>
      </c>
      <c r="E1612" s="308" t="s">
        <v>1</v>
      </c>
      <c r="F1612" s="309">
        <v>172.316</v>
      </c>
      <c r="G1612" s="40"/>
      <c r="H1612" s="46"/>
    </row>
    <row r="1613" s="2" customFormat="1" ht="16.8" customHeight="1">
      <c r="A1613" s="40"/>
      <c r="B1613" s="46"/>
      <c r="C1613" s="310" t="s">
        <v>191</v>
      </c>
      <c r="D1613" s="310" t="s">
        <v>1856</v>
      </c>
      <c r="E1613" s="18" t="s">
        <v>1</v>
      </c>
      <c r="F1613" s="311">
        <v>172.316</v>
      </c>
      <c r="G1613" s="40"/>
      <c r="H1613" s="46"/>
    </row>
    <row r="1614" s="2" customFormat="1" ht="16.8" customHeight="1">
      <c r="A1614" s="40"/>
      <c r="B1614" s="46"/>
      <c r="C1614" s="312" t="s">
        <v>2478</v>
      </c>
      <c r="D1614" s="40"/>
      <c r="E1614" s="40"/>
      <c r="F1614" s="40"/>
      <c r="G1614" s="40"/>
      <c r="H1614" s="46"/>
    </row>
    <row r="1615" s="2" customFormat="1">
      <c r="A1615" s="40"/>
      <c r="B1615" s="46"/>
      <c r="C1615" s="310" t="s">
        <v>388</v>
      </c>
      <c r="D1615" s="310" t="s">
        <v>389</v>
      </c>
      <c r="E1615" s="18" t="s">
        <v>348</v>
      </c>
      <c r="F1615" s="311">
        <v>172.316</v>
      </c>
      <c r="G1615" s="40"/>
      <c r="H1615" s="46"/>
    </row>
    <row r="1616" s="2" customFormat="1">
      <c r="A1616" s="40"/>
      <c r="B1616" s="46"/>
      <c r="C1616" s="310" t="s">
        <v>396</v>
      </c>
      <c r="D1616" s="310" t="s">
        <v>397</v>
      </c>
      <c r="E1616" s="18" t="s">
        <v>348</v>
      </c>
      <c r="F1616" s="311">
        <v>689.26400000000001</v>
      </c>
      <c r="G1616" s="40"/>
      <c r="H1616" s="46"/>
    </row>
    <row r="1617" s="2" customFormat="1" ht="16.8" customHeight="1">
      <c r="A1617" s="40"/>
      <c r="B1617" s="46"/>
      <c r="C1617" s="310" t="s">
        <v>424</v>
      </c>
      <c r="D1617" s="310" t="s">
        <v>425</v>
      </c>
      <c r="E1617" s="18" t="s">
        <v>426</v>
      </c>
      <c r="F1617" s="311">
        <v>689.26400000000001</v>
      </c>
      <c r="G1617" s="40"/>
      <c r="H1617" s="46"/>
    </row>
    <row r="1618" s="2" customFormat="1" ht="16.8" customHeight="1">
      <c r="A1618" s="40"/>
      <c r="B1618" s="46"/>
      <c r="C1618" s="306" t="s">
        <v>193</v>
      </c>
      <c r="D1618" s="307" t="s">
        <v>1</v>
      </c>
      <c r="E1618" s="308" t="s">
        <v>1</v>
      </c>
      <c r="F1618" s="309">
        <v>172.316</v>
      </c>
      <c r="G1618" s="40"/>
      <c r="H1618" s="46"/>
    </row>
    <row r="1619" s="2" customFormat="1" ht="16.8" customHeight="1">
      <c r="A1619" s="40"/>
      <c r="B1619" s="46"/>
      <c r="C1619" s="310" t="s">
        <v>1</v>
      </c>
      <c r="D1619" s="310" t="s">
        <v>1854</v>
      </c>
      <c r="E1619" s="18" t="s">
        <v>1</v>
      </c>
      <c r="F1619" s="311">
        <v>0</v>
      </c>
      <c r="G1619" s="40"/>
      <c r="H1619" s="46"/>
    </row>
    <row r="1620" s="2" customFormat="1" ht="16.8" customHeight="1">
      <c r="A1620" s="40"/>
      <c r="B1620" s="46"/>
      <c r="C1620" s="310" t="s">
        <v>193</v>
      </c>
      <c r="D1620" s="310" t="s">
        <v>403</v>
      </c>
      <c r="E1620" s="18" t="s">
        <v>1</v>
      </c>
      <c r="F1620" s="311">
        <v>172.316</v>
      </c>
      <c r="G1620" s="40"/>
      <c r="H1620" s="46"/>
    </row>
    <row r="1621" s="2" customFormat="1" ht="16.8" customHeight="1">
      <c r="A1621" s="40"/>
      <c r="B1621" s="46"/>
      <c r="C1621" s="312" t="s">
        <v>2478</v>
      </c>
      <c r="D1621" s="40"/>
      <c r="E1621" s="40"/>
      <c r="F1621" s="40"/>
      <c r="G1621" s="40"/>
      <c r="H1621" s="46"/>
    </row>
    <row r="1622" s="2" customFormat="1">
      <c r="A1622" s="40"/>
      <c r="B1622" s="46"/>
      <c r="C1622" s="310" t="s">
        <v>400</v>
      </c>
      <c r="D1622" s="310" t="s">
        <v>401</v>
      </c>
      <c r="E1622" s="18" t="s">
        <v>348</v>
      </c>
      <c r="F1622" s="311">
        <v>172.316</v>
      </c>
      <c r="G1622" s="40"/>
      <c r="H1622" s="46"/>
    </row>
    <row r="1623" s="2" customFormat="1">
      <c r="A1623" s="40"/>
      <c r="B1623" s="46"/>
      <c r="C1623" s="310" t="s">
        <v>405</v>
      </c>
      <c r="D1623" s="310" t="s">
        <v>406</v>
      </c>
      <c r="E1623" s="18" t="s">
        <v>348</v>
      </c>
      <c r="F1623" s="311">
        <v>689.26400000000001</v>
      </c>
      <c r="G1623" s="40"/>
      <c r="H1623" s="46"/>
    </row>
    <row r="1624" s="2" customFormat="1" ht="16.8" customHeight="1">
      <c r="A1624" s="40"/>
      <c r="B1624" s="46"/>
      <c r="C1624" s="310" t="s">
        <v>424</v>
      </c>
      <c r="D1624" s="310" t="s">
        <v>425</v>
      </c>
      <c r="E1624" s="18" t="s">
        <v>426</v>
      </c>
      <c r="F1624" s="311">
        <v>689.26400000000001</v>
      </c>
      <c r="G1624" s="40"/>
      <c r="H1624" s="46"/>
    </row>
    <row r="1625" s="2" customFormat="1" ht="16.8" customHeight="1">
      <c r="A1625" s="40"/>
      <c r="B1625" s="46"/>
      <c r="C1625" s="306" t="s">
        <v>185</v>
      </c>
      <c r="D1625" s="307" t="s">
        <v>1</v>
      </c>
      <c r="E1625" s="308" t="s">
        <v>1</v>
      </c>
      <c r="F1625" s="309">
        <v>944.29399999999998</v>
      </c>
      <c r="G1625" s="40"/>
      <c r="H1625" s="46"/>
    </row>
    <row r="1626" s="2" customFormat="1" ht="16.8" customHeight="1">
      <c r="A1626" s="40"/>
      <c r="B1626" s="46"/>
      <c r="C1626" s="310" t="s">
        <v>185</v>
      </c>
      <c r="D1626" s="310" t="s">
        <v>1849</v>
      </c>
      <c r="E1626" s="18" t="s">
        <v>1</v>
      </c>
      <c r="F1626" s="311">
        <v>944.29399999999998</v>
      </c>
      <c r="G1626" s="40"/>
      <c r="H1626" s="46"/>
    </row>
    <row r="1627" s="2" customFormat="1" ht="16.8" customHeight="1">
      <c r="A1627" s="40"/>
      <c r="B1627" s="46"/>
      <c r="C1627" s="312" t="s">
        <v>2478</v>
      </c>
      <c r="D1627" s="40"/>
      <c r="E1627" s="40"/>
      <c r="F1627" s="40"/>
      <c r="G1627" s="40"/>
      <c r="H1627" s="46"/>
    </row>
    <row r="1628" s="2" customFormat="1" ht="16.8" customHeight="1">
      <c r="A1628" s="40"/>
      <c r="B1628" s="46"/>
      <c r="C1628" s="310" t="s">
        <v>369</v>
      </c>
      <c r="D1628" s="310" t="s">
        <v>370</v>
      </c>
      <c r="E1628" s="18" t="s">
        <v>269</v>
      </c>
      <c r="F1628" s="311">
        <v>944.29399999999998</v>
      </c>
      <c r="G1628" s="40"/>
      <c r="H1628" s="46"/>
    </row>
    <row r="1629" s="2" customFormat="1" ht="16.8" customHeight="1">
      <c r="A1629" s="40"/>
      <c r="B1629" s="46"/>
      <c r="C1629" s="310" t="s">
        <v>374</v>
      </c>
      <c r="D1629" s="310" t="s">
        <v>375</v>
      </c>
      <c r="E1629" s="18" t="s">
        <v>269</v>
      </c>
      <c r="F1629" s="311">
        <v>944.29399999999998</v>
      </c>
      <c r="G1629" s="40"/>
      <c r="H1629" s="46"/>
    </row>
    <row r="1630" s="2" customFormat="1" ht="16.8" customHeight="1">
      <c r="A1630" s="40"/>
      <c r="B1630" s="46"/>
      <c r="C1630" s="306" t="s">
        <v>1791</v>
      </c>
      <c r="D1630" s="307" t="s">
        <v>1</v>
      </c>
      <c r="E1630" s="308" t="s">
        <v>1</v>
      </c>
      <c r="F1630" s="309">
        <v>0.29999999999999999</v>
      </c>
      <c r="G1630" s="40"/>
      <c r="H1630" s="46"/>
    </row>
    <row r="1631" s="2" customFormat="1" ht="16.8" customHeight="1">
      <c r="A1631" s="40"/>
      <c r="B1631" s="46"/>
      <c r="C1631" s="310" t="s">
        <v>1791</v>
      </c>
      <c r="D1631" s="310" t="s">
        <v>2080</v>
      </c>
      <c r="E1631" s="18" t="s">
        <v>1</v>
      </c>
      <c r="F1631" s="311">
        <v>0.29999999999999999</v>
      </c>
      <c r="G1631" s="40"/>
      <c r="H1631" s="46"/>
    </row>
    <row r="1632" s="2" customFormat="1" ht="16.8" customHeight="1">
      <c r="A1632" s="40"/>
      <c r="B1632" s="46"/>
      <c r="C1632" s="312" t="s">
        <v>2478</v>
      </c>
      <c r="D1632" s="40"/>
      <c r="E1632" s="40"/>
      <c r="F1632" s="40"/>
      <c r="G1632" s="40"/>
      <c r="H1632" s="46"/>
    </row>
    <row r="1633" s="2" customFormat="1" ht="16.8" customHeight="1">
      <c r="A1633" s="40"/>
      <c r="B1633" s="46"/>
      <c r="C1633" s="310" t="s">
        <v>2077</v>
      </c>
      <c r="D1633" s="310" t="s">
        <v>2078</v>
      </c>
      <c r="E1633" s="18" t="s">
        <v>426</v>
      </c>
      <c r="F1633" s="311">
        <v>0.29999999999999999</v>
      </c>
      <c r="G1633" s="40"/>
      <c r="H1633" s="46"/>
    </row>
    <row r="1634" s="2" customFormat="1" ht="16.8" customHeight="1">
      <c r="A1634" s="40"/>
      <c r="B1634" s="46"/>
      <c r="C1634" s="310" t="s">
        <v>2069</v>
      </c>
      <c r="D1634" s="310" t="s">
        <v>2070</v>
      </c>
      <c r="E1634" s="18" t="s">
        <v>426</v>
      </c>
      <c r="F1634" s="311">
        <v>0.29999999999999999</v>
      </c>
      <c r="G1634" s="40"/>
      <c r="H1634" s="46"/>
    </row>
    <row r="1635" s="2" customFormat="1" ht="16.8" customHeight="1">
      <c r="A1635" s="40"/>
      <c r="B1635" s="46"/>
      <c r="C1635" s="310" t="s">
        <v>2072</v>
      </c>
      <c r="D1635" s="310" t="s">
        <v>2073</v>
      </c>
      <c r="E1635" s="18" t="s">
        <v>426</v>
      </c>
      <c r="F1635" s="311">
        <v>0.29999999999999999</v>
      </c>
      <c r="G1635" s="40"/>
      <c r="H1635" s="46"/>
    </row>
    <row r="1636" s="2" customFormat="1" ht="16.8" customHeight="1">
      <c r="A1636" s="40"/>
      <c r="B1636" s="46"/>
      <c r="C1636" s="306" t="s">
        <v>1769</v>
      </c>
      <c r="D1636" s="307" t="s">
        <v>1</v>
      </c>
      <c r="E1636" s="308" t="s">
        <v>1</v>
      </c>
      <c r="F1636" s="309">
        <v>2.298</v>
      </c>
      <c r="G1636" s="40"/>
      <c r="H1636" s="46"/>
    </row>
    <row r="1637" s="2" customFormat="1" ht="16.8" customHeight="1">
      <c r="A1637" s="40"/>
      <c r="B1637" s="46"/>
      <c r="C1637" s="310" t="s">
        <v>1769</v>
      </c>
      <c r="D1637" s="310" t="s">
        <v>1822</v>
      </c>
      <c r="E1637" s="18" t="s">
        <v>1</v>
      </c>
      <c r="F1637" s="311">
        <v>2.298</v>
      </c>
      <c r="G1637" s="40"/>
      <c r="H1637" s="46"/>
    </row>
    <row r="1638" s="2" customFormat="1" ht="16.8" customHeight="1">
      <c r="A1638" s="40"/>
      <c r="B1638" s="46"/>
      <c r="C1638" s="312" t="s">
        <v>2478</v>
      </c>
      <c r="D1638" s="40"/>
      <c r="E1638" s="40"/>
      <c r="F1638" s="40"/>
      <c r="G1638" s="40"/>
      <c r="H1638" s="46"/>
    </row>
    <row r="1639" s="2" customFormat="1" ht="16.8" customHeight="1">
      <c r="A1639" s="40"/>
      <c r="B1639" s="46"/>
      <c r="C1639" s="310" t="s">
        <v>1057</v>
      </c>
      <c r="D1639" s="310" t="s">
        <v>1058</v>
      </c>
      <c r="E1639" s="18" t="s">
        <v>269</v>
      </c>
      <c r="F1639" s="311">
        <v>448.04199999999997</v>
      </c>
      <c r="G1639" s="40"/>
      <c r="H1639" s="46"/>
    </row>
    <row r="1640" s="2" customFormat="1">
      <c r="A1640" s="40"/>
      <c r="B1640" s="46"/>
      <c r="C1640" s="310" t="s">
        <v>346</v>
      </c>
      <c r="D1640" s="310" t="s">
        <v>347</v>
      </c>
      <c r="E1640" s="18" t="s">
        <v>348</v>
      </c>
      <c r="F1640" s="311">
        <v>207.709</v>
      </c>
      <c r="G1640" s="40"/>
      <c r="H1640" s="46"/>
    </row>
    <row r="1641" s="2" customFormat="1" ht="16.8" customHeight="1">
      <c r="A1641" s="40"/>
      <c r="B1641" s="46"/>
      <c r="C1641" s="310" t="s">
        <v>364</v>
      </c>
      <c r="D1641" s="310" t="s">
        <v>365</v>
      </c>
      <c r="E1641" s="18" t="s">
        <v>348</v>
      </c>
      <c r="F1641" s="311">
        <v>29.75</v>
      </c>
      <c r="G1641" s="40"/>
      <c r="H1641" s="46"/>
    </row>
    <row r="1642" s="2" customFormat="1" ht="16.8" customHeight="1">
      <c r="A1642" s="40"/>
      <c r="B1642" s="46"/>
      <c r="C1642" s="310" t="s">
        <v>369</v>
      </c>
      <c r="D1642" s="310" t="s">
        <v>370</v>
      </c>
      <c r="E1642" s="18" t="s">
        <v>269</v>
      </c>
      <c r="F1642" s="311">
        <v>944.29399999999998</v>
      </c>
      <c r="G1642" s="40"/>
      <c r="H1642" s="46"/>
    </row>
    <row r="1643" s="2" customFormat="1" ht="16.8" customHeight="1">
      <c r="A1643" s="40"/>
      <c r="B1643" s="46"/>
      <c r="C1643" s="306" t="s">
        <v>210</v>
      </c>
      <c r="D1643" s="307" t="s">
        <v>1</v>
      </c>
      <c r="E1643" s="308" t="s">
        <v>1</v>
      </c>
      <c r="F1643" s="309">
        <v>48.423999999999999</v>
      </c>
      <c r="G1643" s="40"/>
      <c r="H1643" s="46"/>
    </row>
    <row r="1644" s="2" customFormat="1" ht="16.8" customHeight="1">
      <c r="A1644" s="40"/>
      <c r="B1644" s="46"/>
      <c r="C1644" s="310" t="s">
        <v>210</v>
      </c>
      <c r="D1644" s="310" t="s">
        <v>2089</v>
      </c>
      <c r="E1644" s="18" t="s">
        <v>1</v>
      </c>
      <c r="F1644" s="311">
        <v>48.423999999999999</v>
      </c>
      <c r="G1644" s="40"/>
      <c r="H1644" s="46"/>
    </row>
    <row r="1645" s="2" customFormat="1" ht="16.8" customHeight="1">
      <c r="A1645" s="40"/>
      <c r="B1645" s="46"/>
      <c r="C1645" s="312" t="s">
        <v>2478</v>
      </c>
      <c r="D1645" s="40"/>
      <c r="E1645" s="40"/>
      <c r="F1645" s="40"/>
      <c r="G1645" s="40"/>
      <c r="H1645" s="46"/>
    </row>
    <row r="1646" s="2" customFormat="1" ht="16.8" customHeight="1">
      <c r="A1646" s="40"/>
      <c r="B1646" s="46"/>
      <c r="C1646" s="310" t="s">
        <v>2086</v>
      </c>
      <c r="D1646" s="310" t="s">
        <v>2087</v>
      </c>
      <c r="E1646" s="18" t="s">
        <v>426</v>
      </c>
      <c r="F1646" s="311">
        <v>48.423999999999999</v>
      </c>
      <c r="G1646" s="40"/>
      <c r="H1646" s="46"/>
    </row>
    <row r="1647" s="2" customFormat="1">
      <c r="A1647" s="40"/>
      <c r="B1647" s="46"/>
      <c r="C1647" s="310" t="s">
        <v>2090</v>
      </c>
      <c r="D1647" s="310" t="s">
        <v>2091</v>
      </c>
      <c r="E1647" s="18" t="s">
        <v>426</v>
      </c>
      <c r="F1647" s="311">
        <v>48.423999999999999</v>
      </c>
      <c r="G1647" s="40"/>
      <c r="H1647" s="46"/>
    </row>
    <row r="1648" s="2" customFormat="1" ht="16.8" customHeight="1">
      <c r="A1648" s="40"/>
      <c r="B1648" s="46"/>
      <c r="C1648" s="306" t="s">
        <v>1788</v>
      </c>
      <c r="D1648" s="307" t="s">
        <v>1</v>
      </c>
      <c r="E1648" s="308" t="s">
        <v>1</v>
      </c>
      <c r="F1648" s="309">
        <v>62.688000000000002</v>
      </c>
      <c r="G1648" s="40"/>
      <c r="H1648" s="46"/>
    </row>
    <row r="1649" s="2" customFormat="1" ht="16.8" customHeight="1">
      <c r="A1649" s="40"/>
      <c r="B1649" s="46"/>
      <c r="C1649" s="310" t="s">
        <v>1788</v>
      </c>
      <c r="D1649" s="310" t="s">
        <v>2084</v>
      </c>
      <c r="E1649" s="18" t="s">
        <v>1</v>
      </c>
      <c r="F1649" s="311">
        <v>62.688000000000002</v>
      </c>
      <c r="G1649" s="40"/>
      <c r="H1649" s="46"/>
    </row>
    <row r="1650" s="2" customFormat="1" ht="16.8" customHeight="1">
      <c r="A1650" s="40"/>
      <c r="B1650" s="46"/>
      <c r="C1650" s="312" t="s">
        <v>2478</v>
      </c>
      <c r="D1650" s="40"/>
      <c r="E1650" s="40"/>
      <c r="F1650" s="40"/>
      <c r="G1650" s="40"/>
      <c r="H1650" s="46"/>
    </row>
    <row r="1651" s="2" customFormat="1">
      <c r="A1651" s="40"/>
      <c r="B1651" s="46"/>
      <c r="C1651" s="310" t="s">
        <v>2081</v>
      </c>
      <c r="D1651" s="310" t="s">
        <v>2082</v>
      </c>
      <c r="E1651" s="18" t="s">
        <v>426</v>
      </c>
      <c r="F1651" s="311">
        <v>62.688000000000002</v>
      </c>
      <c r="G1651" s="40"/>
      <c r="H1651" s="46"/>
    </row>
    <row r="1652" s="2" customFormat="1" ht="16.8" customHeight="1">
      <c r="A1652" s="40"/>
      <c r="B1652" s="46"/>
      <c r="C1652" s="310" t="s">
        <v>2061</v>
      </c>
      <c r="D1652" s="310" t="s">
        <v>2062</v>
      </c>
      <c r="E1652" s="18" t="s">
        <v>426</v>
      </c>
      <c r="F1652" s="311">
        <v>206.06100000000001</v>
      </c>
      <c r="G1652" s="40"/>
      <c r="H1652" s="46"/>
    </row>
    <row r="1653" s="2" customFormat="1" ht="16.8" customHeight="1">
      <c r="A1653" s="40"/>
      <c r="B1653" s="46"/>
      <c r="C1653" s="310" t="s">
        <v>1210</v>
      </c>
      <c r="D1653" s="310" t="s">
        <v>1211</v>
      </c>
      <c r="E1653" s="18" t="s">
        <v>426</v>
      </c>
      <c r="F1653" s="311">
        <v>62.688000000000002</v>
      </c>
      <c r="G1653" s="40"/>
      <c r="H1653" s="46"/>
    </row>
    <row r="1654" s="2" customFormat="1" ht="16.8" customHeight="1">
      <c r="A1654" s="40"/>
      <c r="B1654" s="46"/>
      <c r="C1654" s="306" t="s">
        <v>1795</v>
      </c>
      <c r="D1654" s="307" t="s">
        <v>1</v>
      </c>
      <c r="E1654" s="308" t="s">
        <v>1</v>
      </c>
      <c r="F1654" s="309">
        <v>206.06100000000001</v>
      </c>
      <c r="G1654" s="40"/>
      <c r="H1654" s="46"/>
    </row>
    <row r="1655" s="2" customFormat="1" ht="16.8" customHeight="1">
      <c r="A1655" s="40"/>
      <c r="B1655" s="46"/>
      <c r="C1655" s="310" t="s">
        <v>1795</v>
      </c>
      <c r="D1655" s="310" t="s">
        <v>2064</v>
      </c>
      <c r="E1655" s="18" t="s">
        <v>1</v>
      </c>
      <c r="F1655" s="311">
        <v>206.06100000000001</v>
      </c>
      <c r="G1655" s="40"/>
      <c r="H1655" s="46"/>
    </row>
    <row r="1656" s="2" customFormat="1" ht="16.8" customHeight="1">
      <c r="A1656" s="40"/>
      <c r="B1656" s="46"/>
      <c r="C1656" s="312" t="s">
        <v>2478</v>
      </c>
      <c r="D1656" s="40"/>
      <c r="E1656" s="40"/>
      <c r="F1656" s="40"/>
      <c r="G1656" s="40"/>
      <c r="H1656" s="46"/>
    </row>
    <row r="1657" s="2" customFormat="1" ht="16.8" customHeight="1">
      <c r="A1657" s="40"/>
      <c r="B1657" s="46"/>
      <c r="C1657" s="310" t="s">
        <v>2061</v>
      </c>
      <c r="D1657" s="310" t="s">
        <v>2062</v>
      </c>
      <c r="E1657" s="18" t="s">
        <v>426</v>
      </c>
      <c r="F1657" s="311">
        <v>206.06100000000001</v>
      </c>
      <c r="G1657" s="40"/>
      <c r="H1657" s="46"/>
    </row>
    <row r="1658" s="2" customFormat="1" ht="16.8" customHeight="1">
      <c r="A1658" s="40"/>
      <c r="B1658" s="46"/>
      <c r="C1658" s="310" t="s">
        <v>2065</v>
      </c>
      <c r="D1658" s="310" t="s">
        <v>2066</v>
      </c>
      <c r="E1658" s="18" t="s">
        <v>426</v>
      </c>
      <c r="F1658" s="311">
        <v>2678.7930000000001</v>
      </c>
      <c r="G1658" s="40"/>
      <c r="H1658" s="46"/>
    </row>
    <row r="1659" s="2" customFormat="1" ht="16.8" customHeight="1">
      <c r="A1659" s="40"/>
      <c r="B1659" s="46"/>
      <c r="C1659" s="306" t="s">
        <v>1808</v>
      </c>
      <c r="D1659" s="307" t="s">
        <v>1</v>
      </c>
      <c r="E1659" s="308" t="s">
        <v>1</v>
      </c>
      <c r="F1659" s="309">
        <v>106.736</v>
      </c>
      <c r="G1659" s="40"/>
      <c r="H1659" s="46"/>
    </row>
    <row r="1660" s="2" customFormat="1" ht="16.8" customHeight="1">
      <c r="A1660" s="40"/>
      <c r="B1660" s="46"/>
      <c r="C1660" s="310" t="s">
        <v>1808</v>
      </c>
      <c r="D1660" s="310" t="s">
        <v>2058</v>
      </c>
      <c r="E1660" s="18" t="s">
        <v>1</v>
      </c>
      <c r="F1660" s="311">
        <v>106.736</v>
      </c>
      <c r="G1660" s="40"/>
      <c r="H1660" s="46"/>
    </row>
    <row r="1661" s="2" customFormat="1" ht="16.8" customHeight="1">
      <c r="A1661" s="40"/>
      <c r="B1661" s="46"/>
      <c r="C1661" s="312" t="s">
        <v>2478</v>
      </c>
      <c r="D1661" s="40"/>
      <c r="E1661" s="40"/>
      <c r="F1661" s="40"/>
      <c r="G1661" s="40"/>
      <c r="H1661" s="46"/>
    </row>
    <row r="1662" s="2" customFormat="1" ht="16.8" customHeight="1">
      <c r="A1662" s="40"/>
      <c r="B1662" s="46"/>
      <c r="C1662" s="310" t="s">
        <v>954</v>
      </c>
      <c r="D1662" s="310" t="s">
        <v>955</v>
      </c>
      <c r="E1662" s="18" t="s">
        <v>426</v>
      </c>
      <c r="F1662" s="311">
        <v>106.736</v>
      </c>
      <c r="G1662" s="40"/>
      <c r="H1662" s="46"/>
    </row>
    <row r="1663" s="2" customFormat="1" ht="16.8" customHeight="1">
      <c r="A1663" s="40"/>
      <c r="B1663" s="46"/>
      <c r="C1663" s="310" t="s">
        <v>959</v>
      </c>
      <c r="D1663" s="310" t="s">
        <v>960</v>
      </c>
      <c r="E1663" s="18" t="s">
        <v>426</v>
      </c>
      <c r="F1663" s="311">
        <v>1387.568</v>
      </c>
      <c r="G1663" s="40"/>
      <c r="H1663" s="46"/>
    </row>
    <row r="1664" s="2" customFormat="1" ht="16.8" customHeight="1">
      <c r="A1664" s="40"/>
      <c r="B1664" s="46"/>
      <c r="C1664" s="306" t="s">
        <v>204</v>
      </c>
      <c r="D1664" s="307" t="s">
        <v>1</v>
      </c>
      <c r="E1664" s="308" t="s">
        <v>1</v>
      </c>
      <c r="F1664" s="309">
        <v>106.736</v>
      </c>
      <c r="G1664" s="40"/>
      <c r="H1664" s="46"/>
    </row>
    <row r="1665" s="2" customFormat="1" ht="16.8" customHeight="1">
      <c r="A1665" s="40"/>
      <c r="B1665" s="46"/>
      <c r="C1665" s="310" t="s">
        <v>204</v>
      </c>
      <c r="D1665" s="310" t="s">
        <v>1215</v>
      </c>
      <c r="E1665" s="18" t="s">
        <v>1</v>
      </c>
      <c r="F1665" s="311">
        <v>106.736</v>
      </c>
      <c r="G1665" s="40"/>
      <c r="H1665" s="46"/>
    </row>
    <row r="1666" s="2" customFormat="1" ht="16.8" customHeight="1">
      <c r="A1666" s="40"/>
      <c r="B1666" s="46"/>
      <c r="C1666" s="312" t="s">
        <v>2478</v>
      </c>
      <c r="D1666" s="40"/>
      <c r="E1666" s="40"/>
      <c r="F1666" s="40"/>
      <c r="G1666" s="40"/>
      <c r="H1666" s="46"/>
    </row>
    <row r="1667" s="2" customFormat="1" ht="16.8" customHeight="1">
      <c r="A1667" s="40"/>
      <c r="B1667" s="46"/>
      <c r="C1667" s="310" t="s">
        <v>969</v>
      </c>
      <c r="D1667" s="310" t="s">
        <v>425</v>
      </c>
      <c r="E1667" s="18" t="s">
        <v>426</v>
      </c>
      <c r="F1667" s="311">
        <v>106.736</v>
      </c>
      <c r="G1667" s="40"/>
      <c r="H1667" s="46"/>
    </row>
    <row r="1668" s="2" customFormat="1" ht="16.8" customHeight="1">
      <c r="A1668" s="40"/>
      <c r="B1668" s="46"/>
      <c r="C1668" s="310" t="s">
        <v>954</v>
      </c>
      <c r="D1668" s="310" t="s">
        <v>955</v>
      </c>
      <c r="E1668" s="18" t="s">
        <v>426</v>
      </c>
      <c r="F1668" s="311">
        <v>106.736</v>
      </c>
      <c r="G1668" s="40"/>
      <c r="H1668" s="46"/>
    </row>
    <row r="1669" s="2" customFormat="1" ht="16.8" customHeight="1">
      <c r="A1669" s="40"/>
      <c r="B1669" s="46"/>
      <c r="C1669" s="306" t="s">
        <v>206</v>
      </c>
      <c r="D1669" s="307" t="s">
        <v>1</v>
      </c>
      <c r="E1669" s="308" t="s">
        <v>1</v>
      </c>
      <c r="F1669" s="309">
        <v>0</v>
      </c>
      <c r="G1669" s="40"/>
      <c r="H1669" s="46"/>
    </row>
    <row r="1670" s="2" customFormat="1" ht="16.8" customHeight="1">
      <c r="A1670" s="40"/>
      <c r="B1670" s="46"/>
      <c r="C1670" s="310" t="s">
        <v>206</v>
      </c>
      <c r="D1670" s="310" t="s">
        <v>2481</v>
      </c>
      <c r="E1670" s="18" t="s">
        <v>1</v>
      </c>
      <c r="F1670" s="311">
        <v>0</v>
      </c>
      <c r="G1670" s="40"/>
      <c r="H1670" s="46"/>
    </row>
    <row r="1671" s="2" customFormat="1" ht="16.8" customHeight="1">
      <c r="A1671" s="40"/>
      <c r="B1671" s="46"/>
      <c r="C1671" s="306" t="s">
        <v>202</v>
      </c>
      <c r="D1671" s="307" t="s">
        <v>1</v>
      </c>
      <c r="E1671" s="308" t="s">
        <v>1</v>
      </c>
      <c r="F1671" s="309">
        <v>8.6099999999999994</v>
      </c>
      <c r="G1671" s="40"/>
      <c r="H1671" s="46"/>
    </row>
    <row r="1672" s="2" customFormat="1" ht="16.8" customHeight="1">
      <c r="A1672" s="40"/>
      <c r="B1672" s="46"/>
      <c r="C1672" s="310" t="s">
        <v>202</v>
      </c>
      <c r="D1672" s="310" t="s">
        <v>1188</v>
      </c>
      <c r="E1672" s="18" t="s">
        <v>1</v>
      </c>
      <c r="F1672" s="311">
        <v>8.6099999999999994</v>
      </c>
      <c r="G1672" s="40"/>
      <c r="H1672" s="46"/>
    </row>
    <row r="1673" s="2" customFormat="1" ht="16.8" customHeight="1">
      <c r="A1673" s="40"/>
      <c r="B1673" s="46"/>
      <c r="C1673" s="312" t="s">
        <v>2478</v>
      </c>
      <c r="D1673" s="40"/>
      <c r="E1673" s="40"/>
      <c r="F1673" s="40"/>
      <c r="G1673" s="40"/>
      <c r="H1673" s="46"/>
    </row>
    <row r="1674" s="2" customFormat="1" ht="16.8" customHeight="1">
      <c r="A1674" s="40"/>
      <c r="B1674" s="46"/>
      <c r="C1674" s="310" t="s">
        <v>879</v>
      </c>
      <c r="D1674" s="310" t="s">
        <v>880</v>
      </c>
      <c r="E1674" s="18" t="s">
        <v>308</v>
      </c>
      <c r="F1674" s="311">
        <v>8.6099999999999994</v>
      </c>
      <c r="G1674" s="40"/>
      <c r="H1674" s="46"/>
    </row>
    <row r="1675" s="2" customFormat="1" ht="16.8" customHeight="1">
      <c r="A1675" s="40"/>
      <c r="B1675" s="46"/>
      <c r="C1675" s="310" t="s">
        <v>884</v>
      </c>
      <c r="D1675" s="310" t="s">
        <v>885</v>
      </c>
      <c r="E1675" s="18" t="s">
        <v>308</v>
      </c>
      <c r="F1675" s="311">
        <v>8.6099999999999994</v>
      </c>
      <c r="G1675" s="40"/>
      <c r="H1675" s="46"/>
    </row>
    <row r="1676" s="2" customFormat="1" ht="16.8" customHeight="1">
      <c r="A1676" s="40"/>
      <c r="B1676" s="46"/>
      <c r="C1676" s="306" t="s">
        <v>1085</v>
      </c>
      <c r="D1676" s="307" t="s">
        <v>1</v>
      </c>
      <c r="E1676" s="308" t="s">
        <v>1</v>
      </c>
      <c r="F1676" s="309">
        <v>446.209</v>
      </c>
      <c r="G1676" s="40"/>
      <c r="H1676" s="46"/>
    </row>
    <row r="1677" s="2" customFormat="1">
      <c r="A1677" s="40"/>
      <c r="B1677" s="46"/>
      <c r="C1677" s="310" t="s">
        <v>1085</v>
      </c>
      <c r="D1677" s="310" t="s">
        <v>1840</v>
      </c>
      <c r="E1677" s="18" t="s">
        <v>1</v>
      </c>
      <c r="F1677" s="311">
        <v>446.209</v>
      </c>
      <c r="G1677" s="40"/>
      <c r="H1677" s="46"/>
    </row>
    <row r="1678" s="2" customFormat="1" ht="16.8" customHeight="1">
      <c r="A1678" s="40"/>
      <c r="B1678" s="46"/>
      <c r="C1678" s="306" t="s">
        <v>180</v>
      </c>
      <c r="D1678" s="307" t="s">
        <v>1</v>
      </c>
      <c r="E1678" s="308" t="s">
        <v>1</v>
      </c>
      <c r="F1678" s="309">
        <v>415.41800000000001</v>
      </c>
      <c r="G1678" s="40"/>
      <c r="H1678" s="46"/>
    </row>
    <row r="1679" s="2" customFormat="1" ht="16.8" customHeight="1">
      <c r="A1679" s="40"/>
      <c r="B1679" s="46"/>
      <c r="C1679" s="310" t="s">
        <v>180</v>
      </c>
      <c r="D1679" s="310" t="s">
        <v>357</v>
      </c>
      <c r="E1679" s="18" t="s">
        <v>1</v>
      </c>
      <c r="F1679" s="311">
        <v>415.41800000000001</v>
      </c>
      <c r="G1679" s="40"/>
      <c r="H1679" s="46"/>
    </row>
    <row r="1680" s="2" customFormat="1" ht="16.8" customHeight="1">
      <c r="A1680" s="40"/>
      <c r="B1680" s="46"/>
      <c r="C1680" s="312" t="s">
        <v>2478</v>
      </c>
      <c r="D1680" s="40"/>
      <c r="E1680" s="40"/>
      <c r="F1680" s="40"/>
      <c r="G1680" s="40"/>
      <c r="H1680" s="46"/>
    </row>
    <row r="1681" s="2" customFormat="1">
      <c r="A1681" s="40"/>
      <c r="B1681" s="46"/>
      <c r="C1681" s="310" t="s">
        <v>346</v>
      </c>
      <c r="D1681" s="310" t="s">
        <v>347</v>
      </c>
      <c r="E1681" s="18" t="s">
        <v>348</v>
      </c>
      <c r="F1681" s="311">
        <v>207.709</v>
      </c>
      <c r="G1681" s="40"/>
      <c r="H1681" s="46"/>
    </row>
    <row r="1682" s="2" customFormat="1">
      <c r="A1682" s="40"/>
      <c r="B1682" s="46"/>
      <c r="C1682" s="310" t="s">
        <v>360</v>
      </c>
      <c r="D1682" s="310" t="s">
        <v>361</v>
      </c>
      <c r="E1682" s="18" t="s">
        <v>348</v>
      </c>
      <c r="F1682" s="311">
        <v>207.709</v>
      </c>
      <c r="G1682" s="40"/>
      <c r="H1682" s="46"/>
    </row>
    <row r="1683" s="2" customFormat="1">
      <c r="A1683" s="40"/>
      <c r="B1683" s="46"/>
      <c r="C1683" s="310" t="s">
        <v>388</v>
      </c>
      <c r="D1683" s="310" t="s">
        <v>389</v>
      </c>
      <c r="E1683" s="18" t="s">
        <v>348</v>
      </c>
      <c r="F1683" s="311">
        <v>172.316</v>
      </c>
      <c r="G1683" s="40"/>
      <c r="H1683" s="46"/>
    </row>
    <row r="1684" s="2" customFormat="1">
      <c r="A1684" s="40"/>
      <c r="B1684" s="46"/>
      <c r="C1684" s="310" t="s">
        <v>400</v>
      </c>
      <c r="D1684" s="310" t="s">
        <v>401</v>
      </c>
      <c r="E1684" s="18" t="s">
        <v>348</v>
      </c>
      <c r="F1684" s="311">
        <v>172.316</v>
      </c>
      <c r="G1684" s="40"/>
      <c r="H1684" s="46"/>
    </row>
    <row r="1685" s="2" customFormat="1" ht="16.8" customHeight="1">
      <c r="A1685" s="40"/>
      <c r="B1685" s="46"/>
      <c r="C1685" s="306" t="s">
        <v>178</v>
      </c>
      <c r="D1685" s="307" t="s">
        <v>1</v>
      </c>
      <c r="E1685" s="308" t="s">
        <v>1</v>
      </c>
      <c r="F1685" s="309">
        <v>0</v>
      </c>
      <c r="G1685" s="40"/>
      <c r="H1685" s="46"/>
    </row>
    <row r="1686" s="2" customFormat="1" ht="16.8" customHeight="1">
      <c r="A1686" s="40"/>
      <c r="B1686" s="46"/>
      <c r="C1686" s="310" t="s">
        <v>178</v>
      </c>
      <c r="D1686" s="310" t="s">
        <v>1087</v>
      </c>
      <c r="E1686" s="18" t="s">
        <v>1</v>
      </c>
      <c r="F1686" s="311">
        <v>0</v>
      </c>
      <c r="G1686" s="40"/>
      <c r="H1686" s="46"/>
    </row>
    <row r="1687" s="2" customFormat="1" ht="16.8" customHeight="1">
      <c r="A1687" s="40"/>
      <c r="B1687" s="46"/>
      <c r="C1687" s="312" t="s">
        <v>2478</v>
      </c>
      <c r="D1687" s="40"/>
      <c r="E1687" s="40"/>
      <c r="F1687" s="40"/>
      <c r="G1687" s="40"/>
      <c r="H1687" s="46"/>
    </row>
    <row r="1688" s="2" customFormat="1">
      <c r="A1688" s="40"/>
      <c r="B1688" s="46"/>
      <c r="C1688" s="310" t="s">
        <v>346</v>
      </c>
      <c r="D1688" s="310" t="s">
        <v>347</v>
      </c>
      <c r="E1688" s="18" t="s">
        <v>348</v>
      </c>
      <c r="F1688" s="311">
        <v>207.709</v>
      </c>
      <c r="G1688" s="40"/>
      <c r="H1688" s="46"/>
    </row>
    <row r="1689" s="2" customFormat="1" ht="16.8" customHeight="1">
      <c r="A1689" s="40"/>
      <c r="B1689" s="46"/>
      <c r="C1689" s="310" t="s">
        <v>435</v>
      </c>
      <c r="D1689" s="310" t="s">
        <v>436</v>
      </c>
      <c r="E1689" s="18" t="s">
        <v>348</v>
      </c>
      <c r="F1689" s="311">
        <v>294.625</v>
      </c>
      <c r="G1689" s="40"/>
      <c r="H1689" s="46"/>
    </row>
    <row r="1690" s="2" customFormat="1" ht="16.8" customHeight="1">
      <c r="A1690" s="40"/>
      <c r="B1690" s="46"/>
      <c r="C1690" s="306" t="s">
        <v>176</v>
      </c>
      <c r="D1690" s="307" t="s">
        <v>1</v>
      </c>
      <c r="E1690" s="308" t="s">
        <v>1</v>
      </c>
      <c r="F1690" s="309">
        <v>415.41800000000001</v>
      </c>
      <c r="G1690" s="40"/>
      <c r="H1690" s="46"/>
    </row>
    <row r="1691" s="2" customFormat="1">
      <c r="A1691" s="40"/>
      <c r="B1691" s="46"/>
      <c r="C1691" s="310" t="s">
        <v>1085</v>
      </c>
      <c r="D1691" s="310" t="s">
        <v>1840</v>
      </c>
      <c r="E1691" s="18" t="s">
        <v>1</v>
      </c>
      <c r="F1691" s="311">
        <v>446.209</v>
      </c>
      <c r="G1691" s="40"/>
      <c r="H1691" s="46"/>
    </row>
    <row r="1692" s="2" customFormat="1" ht="16.8" customHeight="1">
      <c r="A1692" s="40"/>
      <c r="B1692" s="46"/>
      <c r="C1692" s="310" t="s">
        <v>1841</v>
      </c>
      <c r="D1692" s="310" t="s">
        <v>1842</v>
      </c>
      <c r="E1692" s="18" t="s">
        <v>1</v>
      </c>
      <c r="F1692" s="311">
        <v>-8.3209999999999997</v>
      </c>
      <c r="G1692" s="40"/>
      <c r="H1692" s="46"/>
    </row>
    <row r="1693" s="2" customFormat="1" ht="16.8" customHeight="1">
      <c r="A1693" s="40"/>
      <c r="B1693" s="46"/>
      <c r="C1693" s="310" t="s">
        <v>1843</v>
      </c>
      <c r="D1693" s="310" t="s">
        <v>1844</v>
      </c>
      <c r="E1693" s="18" t="s">
        <v>1</v>
      </c>
      <c r="F1693" s="311">
        <v>-22.469999999999999</v>
      </c>
      <c r="G1693" s="40"/>
      <c r="H1693" s="46"/>
    </row>
    <row r="1694" s="2" customFormat="1" ht="16.8" customHeight="1">
      <c r="A1694" s="40"/>
      <c r="B1694" s="46"/>
      <c r="C1694" s="310" t="s">
        <v>176</v>
      </c>
      <c r="D1694" s="310" t="s">
        <v>281</v>
      </c>
      <c r="E1694" s="18" t="s">
        <v>1</v>
      </c>
      <c r="F1694" s="311">
        <v>415.41800000000001</v>
      </c>
      <c r="G1694" s="40"/>
      <c r="H1694" s="46"/>
    </row>
    <row r="1695" s="2" customFormat="1" ht="16.8" customHeight="1">
      <c r="A1695" s="40"/>
      <c r="B1695" s="46"/>
      <c r="C1695" s="312" t="s">
        <v>2478</v>
      </c>
      <c r="D1695" s="40"/>
      <c r="E1695" s="40"/>
      <c r="F1695" s="40"/>
      <c r="G1695" s="40"/>
      <c r="H1695" s="46"/>
    </row>
    <row r="1696" s="2" customFormat="1">
      <c r="A1696" s="40"/>
      <c r="B1696" s="46"/>
      <c r="C1696" s="310" t="s">
        <v>346</v>
      </c>
      <c r="D1696" s="310" t="s">
        <v>347</v>
      </c>
      <c r="E1696" s="18" t="s">
        <v>348</v>
      </c>
      <c r="F1696" s="311">
        <v>207.709</v>
      </c>
      <c r="G1696" s="40"/>
      <c r="H1696" s="46"/>
    </row>
    <row r="1697" s="2" customFormat="1">
      <c r="A1697" s="40"/>
      <c r="B1697" s="46"/>
      <c r="C1697" s="310" t="s">
        <v>388</v>
      </c>
      <c r="D1697" s="310" t="s">
        <v>389</v>
      </c>
      <c r="E1697" s="18" t="s">
        <v>348</v>
      </c>
      <c r="F1697" s="311">
        <v>172.316</v>
      </c>
      <c r="G1697" s="40"/>
      <c r="H1697" s="46"/>
    </row>
    <row r="1698" s="2" customFormat="1">
      <c r="A1698" s="40"/>
      <c r="B1698" s="46"/>
      <c r="C1698" s="310" t="s">
        <v>400</v>
      </c>
      <c r="D1698" s="310" t="s">
        <v>401</v>
      </c>
      <c r="E1698" s="18" t="s">
        <v>348</v>
      </c>
      <c r="F1698" s="311">
        <v>172.316</v>
      </c>
      <c r="G1698" s="40"/>
      <c r="H1698" s="46"/>
    </row>
    <row r="1699" s="2" customFormat="1" ht="16.8" customHeight="1">
      <c r="A1699" s="40"/>
      <c r="B1699" s="46"/>
      <c r="C1699" s="310" t="s">
        <v>435</v>
      </c>
      <c r="D1699" s="310" t="s">
        <v>436</v>
      </c>
      <c r="E1699" s="18" t="s">
        <v>348</v>
      </c>
      <c r="F1699" s="311">
        <v>294.625</v>
      </c>
      <c r="G1699" s="40"/>
      <c r="H1699" s="46"/>
    </row>
    <row r="1700" s="2" customFormat="1" ht="16.8" customHeight="1">
      <c r="A1700" s="40"/>
      <c r="B1700" s="46"/>
      <c r="C1700" s="306" t="s">
        <v>182</v>
      </c>
      <c r="D1700" s="307" t="s">
        <v>1</v>
      </c>
      <c r="E1700" s="308" t="s">
        <v>1</v>
      </c>
      <c r="F1700" s="309">
        <v>207.709</v>
      </c>
      <c r="G1700" s="40"/>
      <c r="H1700" s="46"/>
    </row>
    <row r="1701" s="2" customFormat="1" ht="16.8" customHeight="1">
      <c r="A1701" s="40"/>
      <c r="B1701" s="46"/>
      <c r="C1701" s="310" t="s">
        <v>182</v>
      </c>
      <c r="D1701" s="310" t="s">
        <v>358</v>
      </c>
      <c r="E1701" s="18" t="s">
        <v>1</v>
      </c>
      <c r="F1701" s="311">
        <v>207.709</v>
      </c>
      <c r="G1701" s="40"/>
      <c r="H1701" s="46"/>
    </row>
    <row r="1702" s="2" customFormat="1" ht="16.8" customHeight="1">
      <c r="A1702" s="40"/>
      <c r="B1702" s="46"/>
      <c r="C1702" s="312" t="s">
        <v>2478</v>
      </c>
      <c r="D1702" s="40"/>
      <c r="E1702" s="40"/>
      <c r="F1702" s="40"/>
      <c r="G1702" s="40"/>
      <c r="H1702" s="46"/>
    </row>
    <row r="1703" s="2" customFormat="1">
      <c r="A1703" s="40"/>
      <c r="B1703" s="46"/>
      <c r="C1703" s="310" t="s">
        <v>346</v>
      </c>
      <c r="D1703" s="310" t="s">
        <v>347</v>
      </c>
      <c r="E1703" s="18" t="s">
        <v>348</v>
      </c>
      <c r="F1703" s="311">
        <v>207.709</v>
      </c>
      <c r="G1703" s="40"/>
      <c r="H1703" s="46"/>
    </row>
    <row r="1704" s="2" customFormat="1">
      <c r="A1704" s="40"/>
      <c r="B1704" s="46"/>
      <c r="C1704" s="310" t="s">
        <v>388</v>
      </c>
      <c r="D1704" s="310" t="s">
        <v>389</v>
      </c>
      <c r="E1704" s="18" t="s">
        <v>348</v>
      </c>
      <c r="F1704" s="311">
        <v>172.316</v>
      </c>
      <c r="G1704" s="40"/>
      <c r="H1704" s="46"/>
    </row>
    <row r="1705" s="2" customFormat="1" ht="16.8" customHeight="1">
      <c r="A1705" s="40"/>
      <c r="B1705" s="46"/>
      <c r="C1705" s="306" t="s">
        <v>184</v>
      </c>
      <c r="D1705" s="307" t="s">
        <v>1</v>
      </c>
      <c r="E1705" s="308" t="s">
        <v>1</v>
      </c>
      <c r="F1705" s="309">
        <v>207.709</v>
      </c>
      <c r="G1705" s="40"/>
      <c r="H1705" s="46"/>
    </row>
    <row r="1706" s="2" customFormat="1" ht="16.8" customHeight="1">
      <c r="A1706" s="40"/>
      <c r="B1706" s="46"/>
      <c r="C1706" s="310" t="s">
        <v>184</v>
      </c>
      <c r="D1706" s="310" t="s">
        <v>358</v>
      </c>
      <c r="E1706" s="18" t="s">
        <v>1</v>
      </c>
      <c r="F1706" s="311">
        <v>207.709</v>
      </c>
      <c r="G1706" s="40"/>
      <c r="H1706" s="46"/>
    </row>
    <row r="1707" s="2" customFormat="1" ht="16.8" customHeight="1">
      <c r="A1707" s="40"/>
      <c r="B1707" s="46"/>
      <c r="C1707" s="312" t="s">
        <v>2478</v>
      </c>
      <c r="D1707" s="40"/>
      <c r="E1707" s="40"/>
      <c r="F1707" s="40"/>
      <c r="G1707" s="40"/>
      <c r="H1707" s="46"/>
    </row>
    <row r="1708" s="2" customFormat="1">
      <c r="A1708" s="40"/>
      <c r="B1708" s="46"/>
      <c r="C1708" s="310" t="s">
        <v>360</v>
      </c>
      <c r="D1708" s="310" t="s">
        <v>361</v>
      </c>
      <c r="E1708" s="18" t="s">
        <v>348</v>
      </c>
      <c r="F1708" s="311">
        <v>207.709</v>
      </c>
      <c r="G1708" s="40"/>
      <c r="H1708" s="46"/>
    </row>
    <row r="1709" s="2" customFormat="1">
      <c r="A1709" s="40"/>
      <c r="B1709" s="46"/>
      <c r="C1709" s="310" t="s">
        <v>400</v>
      </c>
      <c r="D1709" s="310" t="s">
        <v>401</v>
      </c>
      <c r="E1709" s="18" t="s">
        <v>348</v>
      </c>
      <c r="F1709" s="311">
        <v>172.316</v>
      </c>
      <c r="G1709" s="40"/>
      <c r="H1709" s="46"/>
    </row>
    <row r="1710" s="2" customFormat="1" ht="16.8" customHeight="1">
      <c r="A1710" s="40"/>
      <c r="B1710" s="46"/>
      <c r="C1710" s="306" t="s">
        <v>1843</v>
      </c>
      <c r="D1710" s="307" t="s">
        <v>1</v>
      </c>
      <c r="E1710" s="308" t="s">
        <v>1</v>
      </c>
      <c r="F1710" s="309">
        <v>-22.469999999999999</v>
      </c>
      <c r="G1710" s="40"/>
      <c r="H1710" s="46"/>
    </row>
    <row r="1711" s="2" customFormat="1" ht="16.8" customHeight="1">
      <c r="A1711" s="40"/>
      <c r="B1711" s="46"/>
      <c r="C1711" s="310" t="s">
        <v>1843</v>
      </c>
      <c r="D1711" s="310" t="s">
        <v>1844</v>
      </c>
      <c r="E1711" s="18" t="s">
        <v>1</v>
      </c>
      <c r="F1711" s="311">
        <v>-22.469999999999999</v>
      </c>
      <c r="G1711" s="40"/>
      <c r="H1711" s="46"/>
    </row>
    <row r="1712" s="2" customFormat="1" ht="16.8" customHeight="1">
      <c r="A1712" s="40"/>
      <c r="B1712" s="46"/>
      <c r="C1712" s="306" t="s">
        <v>1841</v>
      </c>
      <c r="D1712" s="307" t="s">
        <v>1</v>
      </c>
      <c r="E1712" s="308" t="s">
        <v>1</v>
      </c>
      <c r="F1712" s="309">
        <v>-8.3209999999999997</v>
      </c>
      <c r="G1712" s="40"/>
      <c r="H1712" s="46"/>
    </row>
    <row r="1713" s="2" customFormat="1" ht="16.8" customHeight="1">
      <c r="A1713" s="40"/>
      <c r="B1713" s="46"/>
      <c r="C1713" s="310" t="s">
        <v>1841</v>
      </c>
      <c r="D1713" s="310" t="s">
        <v>1842</v>
      </c>
      <c r="E1713" s="18" t="s">
        <v>1</v>
      </c>
      <c r="F1713" s="311">
        <v>-8.3209999999999997</v>
      </c>
      <c r="G1713" s="40"/>
      <c r="H1713" s="46"/>
    </row>
    <row r="1714" s="2" customFormat="1" ht="16.8" customHeight="1">
      <c r="A1714" s="40"/>
      <c r="B1714" s="46"/>
      <c r="C1714" s="306" t="s">
        <v>189</v>
      </c>
      <c r="D1714" s="307" t="s">
        <v>1</v>
      </c>
      <c r="E1714" s="308" t="s">
        <v>1</v>
      </c>
      <c r="F1714" s="309">
        <v>0</v>
      </c>
      <c r="G1714" s="40"/>
      <c r="H1714" s="46"/>
    </row>
    <row r="1715" s="2" customFormat="1" ht="16.8" customHeight="1">
      <c r="A1715" s="40"/>
      <c r="B1715" s="46"/>
      <c r="C1715" s="310" t="s">
        <v>189</v>
      </c>
      <c r="D1715" s="310" t="s">
        <v>1100</v>
      </c>
      <c r="E1715" s="18" t="s">
        <v>1</v>
      </c>
      <c r="F1715" s="311">
        <v>0</v>
      </c>
      <c r="G1715" s="40"/>
      <c r="H1715" s="46"/>
    </row>
    <row r="1716" s="2" customFormat="1" ht="16.8" customHeight="1">
      <c r="A1716" s="40"/>
      <c r="B1716" s="46"/>
      <c r="C1716" s="312" t="s">
        <v>2478</v>
      </c>
      <c r="D1716" s="40"/>
      <c r="E1716" s="40"/>
      <c r="F1716" s="40"/>
      <c r="G1716" s="40"/>
      <c r="H1716" s="46"/>
    </row>
    <row r="1717" s="2" customFormat="1">
      <c r="A1717" s="40"/>
      <c r="B1717" s="46"/>
      <c r="C1717" s="310" t="s">
        <v>388</v>
      </c>
      <c r="D1717" s="310" t="s">
        <v>389</v>
      </c>
      <c r="E1717" s="18" t="s">
        <v>348</v>
      </c>
      <c r="F1717" s="311">
        <v>172.316</v>
      </c>
      <c r="G1717" s="40"/>
      <c r="H1717" s="46"/>
    </row>
    <row r="1718" s="2" customFormat="1">
      <c r="A1718" s="40"/>
      <c r="B1718" s="46"/>
      <c r="C1718" s="310" t="s">
        <v>400</v>
      </c>
      <c r="D1718" s="310" t="s">
        <v>401</v>
      </c>
      <c r="E1718" s="18" t="s">
        <v>348</v>
      </c>
      <c r="F1718" s="311">
        <v>172.316</v>
      </c>
      <c r="G1718" s="40"/>
      <c r="H1718" s="46"/>
    </row>
    <row r="1719" s="2" customFormat="1" ht="16.8" customHeight="1">
      <c r="A1719" s="40"/>
      <c r="B1719" s="46"/>
      <c r="C1719" s="310" t="s">
        <v>435</v>
      </c>
      <c r="D1719" s="310" t="s">
        <v>436</v>
      </c>
      <c r="E1719" s="18" t="s">
        <v>348</v>
      </c>
      <c r="F1719" s="311">
        <v>294.625</v>
      </c>
      <c r="G1719" s="40"/>
      <c r="H1719" s="46"/>
    </row>
    <row r="1720" s="2" customFormat="1" ht="16.8" customHeight="1">
      <c r="A1720" s="40"/>
      <c r="B1720" s="46"/>
      <c r="C1720" s="306" t="s">
        <v>187</v>
      </c>
      <c r="D1720" s="307" t="s">
        <v>1</v>
      </c>
      <c r="E1720" s="308" t="s">
        <v>1</v>
      </c>
      <c r="F1720" s="309">
        <v>191.57900000000001</v>
      </c>
      <c r="G1720" s="40"/>
      <c r="H1720" s="46"/>
    </row>
    <row r="1721" s="2" customFormat="1" ht="16.8" customHeight="1">
      <c r="A1721" s="40"/>
      <c r="B1721" s="46"/>
      <c r="C1721" s="310" t="s">
        <v>1</v>
      </c>
      <c r="D1721" s="310" t="s">
        <v>1854</v>
      </c>
      <c r="E1721" s="18" t="s">
        <v>1</v>
      </c>
      <c r="F1721" s="311">
        <v>0</v>
      </c>
      <c r="G1721" s="40"/>
      <c r="H1721" s="46"/>
    </row>
    <row r="1722" s="2" customFormat="1">
      <c r="A1722" s="40"/>
      <c r="B1722" s="46"/>
      <c r="C1722" s="310" t="s">
        <v>187</v>
      </c>
      <c r="D1722" s="310" t="s">
        <v>1855</v>
      </c>
      <c r="E1722" s="18" t="s">
        <v>1</v>
      </c>
      <c r="F1722" s="311">
        <v>191.57900000000001</v>
      </c>
      <c r="G1722" s="40"/>
      <c r="H1722" s="46"/>
    </row>
    <row r="1723" s="2" customFormat="1" ht="16.8" customHeight="1">
      <c r="A1723" s="40"/>
      <c r="B1723" s="46"/>
      <c r="C1723" s="312" t="s">
        <v>2478</v>
      </c>
      <c r="D1723" s="40"/>
      <c r="E1723" s="40"/>
      <c r="F1723" s="40"/>
      <c r="G1723" s="40"/>
      <c r="H1723" s="46"/>
    </row>
    <row r="1724" s="2" customFormat="1">
      <c r="A1724" s="40"/>
      <c r="B1724" s="46"/>
      <c r="C1724" s="310" t="s">
        <v>388</v>
      </c>
      <c r="D1724" s="310" t="s">
        <v>389</v>
      </c>
      <c r="E1724" s="18" t="s">
        <v>348</v>
      </c>
      <c r="F1724" s="311">
        <v>172.316</v>
      </c>
      <c r="G1724" s="40"/>
      <c r="H1724" s="46"/>
    </row>
    <row r="1725" s="2" customFormat="1" ht="16.8" customHeight="1">
      <c r="A1725" s="40"/>
      <c r="B1725" s="46"/>
      <c r="C1725" s="310" t="s">
        <v>435</v>
      </c>
      <c r="D1725" s="310" t="s">
        <v>436</v>
      </c>
      <c r="E1725" s="18" t="s">
        <v>348</v>
      </c>
      <c r="F1725" s="311">
        <v>294.625</v>
      </c>
      <c r="G1725" s="40"/>
      <c r="H1725" s="46"/>
    </row>
    <row r="1726" s="2" customFormat="1" ht="16.8" customHeight="1">
      <c r="A1726" s="40"/>
      <c r="B1726" s="46"/>
      <c r="C1726" s="306" t="s">
        <v>170</v>
      </c>
      <c r="D1726" s="307" t="s">
        <v>1</v>
      </c>
      <c r="E1726" s="308" t="s">
        <v>1</v>
      </c>
      <c r="F1726" s="309">
        <v>2.3999999999999999</v>
      </c>
      <c r="G1726" s="40"/>
      <c r="H1726" s="46"/>
    </row>
    <row r="1727" s="2" customFormat="1" ht="16.8" customHeight="1">
      <c r="A1727" s="40"/>
      <c r="B1727" s="46"/>
      <c r="C1727" s="310" t="s">
        <v>170</v>
      </c>
      <c r="D1727" s="310" t="s">
        <v>1838</v>
      </c>
      <c r="E1727" s="18" t="s">
        <v>1</v>
      </c>
      <c r="F1727" s="311">
        <v>2.3999999999999999</v>
      </c>
      <c r="G1727" s="40"/>
      <c r="H1727" s="46"/>
    </row>
    <row r="1728" s="2" customFormat="1" ht="16.8" customHeight="1">
      <c r="A1728" s="40"/>
      <c r="B1728" s="46"/>
      <c r="C1728" s="312" t="s">
        <v>2478</v>
      </c>
      <c r="D1728" s="40"/>
      <c r="E1728" s="40"/>
      <c r="F1728" s="40"/>
      <c r="G1728" s="40"/>
      <c r="H1728" s="46"/>
    </row>
    <row r="1729" s="2" customFormat="1" ht="16.8" customHeight="1">
      <c r="A1729" s="40"/>
      <c r="B1729" s="46"/>
      <c r="C1729" s="310" t="s">
        <v>333</v>
      </c>
      <c r="D1729" s="310" t="s">
        <v>334</v>
      </c>
      <c r="E1729" s="18" t="s">
        <v>308</v>
      </c>
      <c r="F1729" s="311">
        <v>2.3999999999999999</v>
      </c>
      <c r="G1729" s="40"/>
      <c r="H1729" s="46"/>
    </row>
    <row r="1730" s="2" customFormat="1" ht="16.8" customHeight="1">
      <c r="A1730" s="40"/>
      <c r="B1730" s="46"/>
      <c r="C1730" s="310" t="s">
        <v>364</v>
      </c>
      <c r="D1730" s="310" t="s">
        <v>365</v>
      </c>
      <c r="E1730" s="18" t="s">
        <v>348</v>
      </c>
      <c r="F1730" s="311">
        <v>29.75</v>
      </c>
      <c r="G1730" s="40"/>
      <c r="H1730" s="46"/>
    </row>
    <row r="1731" s="2" customFormat="1" ht="16.8" customHeight="1">
      <c r="A1731" s="40"/>
      <c r="B1731" s="46"/>
      <c r="C1731" s="306" t="s">
        <v>168</v>
      </c>
      <c r="D1731" s="307" t="s">
        <v>1</v>
      </c>
      <c r="E1731" s="308" t="s">
        <v>1</v>
      </c>
      <c r="F1731" s="309">
        <v>15.6</v>
      </c>
      <c r="G1731" s="40"/>
      <c r="H1731" s="46"/>
    </row>
    <row r="1732" s="2" customFormat="1" ht="16.8" customHeight="1">
      <c r="A1732" s="40"/>
      <c r="B1732" s="46"/>
      <c r="C1732" s="310" t="s">
        <v>168</v>
      </c>
      <c r="D1732" s="310" t="s">
        <v>1836</v>
      </c>
      <c r="E1732" s="18" t="s">
        <v>1</v>
      </c>
      <c r="F1732" s="311">
        <v>15.6</v>
      </c>
      <c r="G1732" s="40"/>
      <c r="H1732" s="46"/>
    </row>
    <row r="1733" s="2" customFormat="1" ht="16.8" customHeight="1">
      <c r="A1733" s="40"/>
      <c r="B1733" s="46"/>
      <c r="C1733" s="312" t="s">
        <v>2478</v>
      </c>
      <c r="D1733" s="40"/>
      <c r="E1733" s="40"/>
      <c r="F1733" s="40"/>
      <c r="G1733" s="40"/>
      <c r="H1733" s="46"/>
    </row>
    <row r="1734" s="2" customFormat="1" ht="16.8" customHeight="1">
      <c r="A1734" s="40"/>
      <c r="B1734" s="46"/>
      <c r="C1734" s="310" t="s">
        <v>328</v>
      </c>
      <c r="D1734" s="310" t="s">
        <v>329</v>
      </c>
      <c r="E1734" s="18" t="s">
        <v>308</v>
      </c>
      <c r="F1734" s="311">
        <v>15.6</v>
      </c>
      <c r="G1734" s="40"/>
      <c r="H1734" s="46"/>
    </row>
    <row r="1735" s="2" customFormat="1" ht="16.8" customHeight="1">
      <c r="A1735" s="40"/>
      <c r="B1735" s="46"/>
      <c r="C1735" s="310" t="s">
        <v>364</v>
      </c>
      <c r="D1735" s="310" t="s">
        <v>365</v>
      </c>
      <c r="E1735" s="18" t="s">
        <v>348</v>
      </c>
      <c r="F1735" s="311">
        <v>29.75</v>
      </c>
      <c r="G1735" s="40"/>
      <c r="H1735" s="46"/>
    </row>
    <row r="1736" s="2" customFormat="1" ht="16.8" customHeight="1">
      <c r="A1736" s="40"/>
      <c r="B1736" s="46"/>
      <c r="C1736" s="306" t="s">
        <v>443</v>
      </c>
      <c r="D1736" s="307" t="s">
        <v>1</v>
      </c>
      <c r="E1736" s="308" t="s">
        <v>1</v>
      </c>
      <c r="F1736" s="309">
        <v>294.625</v>
      </c>
      <c r="G1736" s="40"/>
      <c r="H1736" s="46"/>
    </row>
    <row r="1737" s="2" customFormat="1" ht="16.8" customHeight="1">
      <c r="A1737" s="40"/>
      <c r="B1737" s="46"/>
      <c r="C1737" s="310" t="s">
        <v>196</v>
      </c>
      <c r="D1737" s="310" t="s">
        <v>438</v>
      </c>
      <c r="E1737" s="18" t="s">
        <v>1</v>
      </c>
      <c r="F1737" s="311">
        <v>223.839</v>
      </c>
      <c r="G1737" s="40"/>
      <c r="H1737" s="46"/>
    </row>
    <row r="1738" s="2" customFormat="1">
      <c r="A1738" s="40"/>
      <c r="B1738" s="46"/>
      <c r="C1738" s="310" t="s">
        <v>217</v>
      </c>
      <c r="D1738" s="310" t="s">
        <v>1866</v>
      </c>
      <c r="E1738" s="18" t="s">
        <v>1</v>
      </c>
      <c r="F1738" s="311">
        <v>70.786000000000001</v>
      </c>
      <c r="G1738" s="40"/>
      <c r="H1738" s="46"/>
    </row>
    <row r="1739" s="2" customFormat="1" ht="16.8" customHeight="1">
      <c r="A1739" s="40"/>
      <c r="B1739" s="46"/>
      <c r="C1739" s="310" t="s">
        <v>440</v>
      </c>
      <c r="D1739" s="310" t="s">
        <v>441</v>
      </c>
      <c r="E1739" s="18" t="s">
        <v>1</v>
      </c>
      <c r="F1739" s="311">
        <v>0</v>
      </c>
      <c r="G1739" s="40"/>
      <c r="H1739" s="46"/>
    </row>
    <row r="1740" s="2" customFormat="1" ht="16.8" customHeight="1">
      <c r="A1740" s="40"/>
      <c r="B1740" s="46"/>
      <c r="C1740" s="310" t="s">
        <v>443</v>
      </c>
      <c r="D1740" s="310" t="s">
        <v>344</v>
      </c>
      <c r="E1740" s="18" t="s">
        <v>1</v>
      </c>
      <c r="F1740" s="311">
        <v>294.625</v>
      </c>
      <c r="G1740" s="40"/>
      <c r="H1740" s="46"/>
    </row>
    <row r="1741" s="2" customFormat="1" ht="16.8" customHeight="1">
      <c r="A1741" s="40"/>
      <c r="B1741" s="46"/>
      <c r="C1741" s="306" t="s">
        <v>217</v>
      </c>
      <c r="D1741" s="307" t="s">
        <v>1</v>
      </c>
      <c r="E1741" s="308" t="s">
        <v>1</v>
      </c>
      <c r="F1741" s="309">
        <v>70.786000000000001</v>
      </c>
      <c r="G1741" s="40"/>
      <c r="H1741" s="46"/>
    </row>
    <row r="1742" s="2" customFormat="1">
      <c r="A1742" s="40"/>
      <c r="B1742" s="46"/>
      <c r="C1742" s="310" t="s">
        <v>217</v>
      </c>
      <c r="D1742" s="310" t="s">
        <v>1866</v>
      </c>
      <c r="E1742" s="18" t="s">
        <v>1</v>
      </c>
      <c r="F1742" s="311">
        <v>70.786000000000001</v>
      </c>
      <c r="G1742" s="40"/>
      <c r="H1742" s="46"/>
    </row>
    <row r="1743" s="2" customFormat="1" ht="16.8" customHeight="1">
      <c r="A1743" s="40"/>
      <c r="B1743" s="46"/>
      <c r="C1743" s="312" t="s">
        <v>2478</v>
      </c>
      <c r="D1743" s="40"/>
      <c r="E1743" s="40"/>
      <c r="F1743" s="40"/>
      <c r="G1743" s="40"/>
      <c r="H1743" s="46"/>
    </row>
    <row r="1744" s="2" customFormat="1" ht="16.8" customHeight="1">
      <c r="A1744" s="40"/>
      <c r="B1744" s="46"/>
      <c r="C1744" s="310" t="s">
        <v>435</v>
      </c>
      <c r="D1744" s="310" t="s">
        <v>436</v>
      </c>
      <c r="E1744" s="18" t="s">
        <v>348</v>
      </c>
      <c r="F1744" s="311">
        <v>294.625</v>
      </c>
      <c r="G1744" s="40"/>
      <c r="H1744" s="46"/>
    </row>
    <row r="1745" s="2" customFormat="1">
      <c r="A1745" s="40"/>
      <c r="B1745" s="46"/>
      <c r="C1745" s="310" t="s">
        <v>388</v>
      </c>
      <c r="D1745" s="310" t="s">
        <v>389</v>
      </c>
      <c r="E1745" s="18" t="s">
        <v>348</v>
      </c>
      <c r="F1745" s="311">
        <v>172.316</v>
      </c>
      <c r="G1745" s="40"/>
      <c r="H1745" s="46"/>
    </row>
    <row r="1746" s="2" customFormat="1">
      <c r="A1746" s="40"/>
      <c r="B1746" s="46"/>
      <c r="C1746" s="310" t="s">
        <v>400</v>
      </c>
      <c r="D1746" s="310" t="s">
        <v>401</v>
      </c>
      <c r="E1746" s="18" t="s">
        <v>348</v>
      </c>
      <c r="F1746" s="311">
        <v>172.316</v>
      </c>
      <c r="G1746" s="40"/>
      <c r="H1746" s="46"/>
    </row>
    <row r="1747" s="2" customFormat="1" ht="16.8" customHeight="1">
      <c r="A1747" s="40"/>
      <c r="B1747" s="46"/>
      <c r="C1747" s="310" t="s">
        <v>410</v>
      </c>
      <c r="D1747" s="310" t="s">
        <v>411</v>
      </c>
      <c r="E1747" s="18" t="s">
        <v>348</v>
      </c>
      <c r="F1747" s="311">
        <v>35.393000000000001</v>
      </c>
      <c r="G1747" s="40"/>
      <c r="H1747" s="46"/>
    </row>
    <row r="1748" s="2" customFormat="1" ht="16.8" customHeight="1">
      <c r="A1748" s="40"/>
      <c r="B1748" s="46"/>
      <c r="C1748" s="310" t="s">
        <v>415</v>
      </c>
      <c r="D1748" s="310" t="s">
        <v>416</v>
      </c>
      <c r="E1748" s="18" t="s">
        <v>348</v>
      </c>
      <c r="F1748" s="311">
        <v>35.393000000000001</v>
      </c>
      <c r="G1748" s="40"/>
      <c r="H1748" s="46"/>
    </row>
    <row r="1749" s="2" customFormat="1" ht="16.8" customHeight="1">
      <c r="A1749" s="40"/>
      <c r="B1749" s="46"/>
      <c r="C1749" s="306" t="s">
        <v>440</v>
      </c>
      <c r="D1749" s="307" t="s">
        <v>1</v>
      </c>
      <c r="E1749" s="308" t="s">
        <v>1</v>
      </c>
      <c r="F1749" s="309">
        <v>0</v>
      </c>
      <c r="G1749" s="40"/>
      <c r="H1749" s="46"/>
    </row>
    <row r="1750" s="2" customFormat="1" ht="16.8" customHeight="1">
      <c r="A1750" s="40"/>
      <c r="B1750" s="46"/>
      <c r="C1750" s="310" t="s">
        <v>440</v>
      </c>
      <c r="D1750" s="310" t="s">
        <v>441</v>
      </c>
      <c r="E1750" s="18" t="s">
        <v>1</v>
      </c>
      <c r="F1750" s="311">
        <v>0</v>
      </c>
      <c r="G1750" s="40"/>
      <c r="H1750" s="46"/>
    </row>
    <row r="1751" s="2" customFormat="1" ht="16.8" customHeight="1">
      <c r="A1751" s="40"/>
      <c r="B1751" s="46"/>
      <c r="C1751" s="306" t="s">
        <v>1113</v>
      </c>
      <c r="D1751" s="307" t="s">
        <v>1</v>
      </c>
      <c r="E1751" s="308" t="s">
        <v>1</v>
      </c>
      <c r="F1751" s="309">
        <v>294.625</v>
      </c>
      <c r="G1751" s="40"/>
      <c r="H1751" s="46"/>
    </row>
    <row r="1752" s="2" customFormat="1" ht="16.8" customHeight="1">
      <c r="A1752" s="40"/>
      <c r="B1752" s="46"/>
      <c r="C1752" s="310" t="s">
        <v>196</v>
      </c>
      <c r="D1752" s="310" t="s">
        <v>438</v>
      </c>
      <c r="E1752" s="18" t="s">
        <v>1</v>
      </c>
      <c r="F1752" s="311">
        <v>223.839</v>
      </c>
      <c r="G1752" s="40"/>
      <c r="H1752" s="46"/>
    </row>
    <row r="1753" s="2" customFormat="1">
      <c r="A1753" s="40"/>
      <c r="B1753" s="46"/>
      <c r="C1753" s="310" t="s">
        <v>217</v>
      </c>
      <c r="D1753" s="310" t="s">
        <v>1866</v>
      </c>
      <c r="E1753" s="18" t="s">
        <v>1</v>
      </c>
      <c r="F1753" s="311">
        <v>70.786000000000001</v>
      </c>
      <c r="G1753" s="40"/>
      <c r="H1753" s="46"/>
    </row>
    <row r="1754" s="2" customFormat="1" ht="16.8" customHeight="1">
      <c r="A1754" s="40"/>
      <c r="B1754" s="46"/>
      <c r="C1754" s="310" t="s">
        <v>440</v>
      </c>
      <c r="D1754" s="310" t="s">
        <v>441</v>
      </c>
      <c r="E1754" s="18" t="s">
        <v>1</v>
      </c>
      <c r="F1754" s="311">
        <v>0</v>
      </c>
      <c r="G1754" s="40"/>
      <c r="H1754" s="46"/>
    </row>
    <row r="1755" s="2" customFormat="1" ht="16.8" customHeight="1">
      <c r="A1755" s="40"/>
      <c r="B1755" s="46"/>
      <c r="C1755" s="310" t="s">
        <v>1113</v>
      </c>
      <c r="D1755" s="310" t="s">
        <v>281</v>
      </c>
      <c r="E1755" s="18" t="s">
        <v>1</v>
      </c>
      <c r="F1755" s="311">
        <v>294.625</v>
      </c>
      <c r="G1755" s="40"/>
      <c r="H1755" s="46"/>
    </row>
    <row r="1756" s="2" customFormat="1" ht="16.8" customHeight="1">
      <c r="A1756" s="40"/>
      <c r="B1756" s="46"/>
      <c r="C1756" s="306" t="s">
        <v>196</v>
      </c>
      <c r="D1756" s="307" t="s">
        <v>1</v>
      </c>
      <c r="E1756" s="308" t="s">
        <v>1</v>
      </c>
      <c r="F1756" s="309">
        <v>223.839</v>
      </c>
      <c r="G1756" s="40"/>
      <c r="H1756" s="46"/>
    </row>
    <row r="1757" s="2" customFormat="1" ht="16.8" customHeight="1">
      <c r="A1757" s="40"/>
      <c r="B1757" s="46"/>
      <c r="C1757" s="310" t="s">
        <v>196</v>
      </c>
      <c r="D1757" s="310" t="s">
        <v>438</v>
      </c>
      <c r="E1757" s="18" t="s">
        <v>1</v>
      </c>
      <c r="F1757" s="311">
        <v>223.839</v>
      </c>
      <c r="G1757" s="40"/>
      <c r="H1757" s="46"/>
    </row>
    <row r="1758" s="2" customFormat="1" ht="16.8" customHeight="1">
      <c r="A1758" s="40"/>
      <c r="B1758" s="46"/>
      <c r="C1758" s="312" t="s">
        <v>2478</v>
      </c>
      <c r="D1758" s="40"/>
      <c r="E1758" s="40"/>
      <c r="F1758" s="40"/>
      <c r="G1758" s="40"/>
      <c r="H1758" s="46"/>
    </row>
    <row r="1759" s="2" customFormat="1" ht="16.8" customHeight="1">
      <c r="A1759" s="40"/>
      <c r="B1759" s="46"/>
      <c r="C1759" s="310" t="s">
        <v>435</v>
      </c>
      <c r="D1759" s="310" t="s">
        <v>436</v>
      </c>
      <c r="E1759" s="18" t="s">
        <v>348</v>
      </c>
      <c r="F1759" s="311">
        <v>294.625</v>
      </c>
      <c r="G1759" s="40"/>
      <c r="H1759" s="46"/>
    </row>
    <row r="1760" s="2" customFormat="1" ht="16.8" customHeight="1">
      <c r="A1760" s="40"/>
      <c r="B1760" s="46"/>
      <c r="C1760" s="310" t="s">
        <v>446</v>
      </c>
      <c r="D1760" s="310" t="s">
        <v>447</v>
      </c>
      <c r="E1760" s="18" t="s">
        <v>426</v>
      </c>
      <c r="F1760" s="311">
        <v>447.678</v>
      </c>
      <c r="G1760" s="40"/>
      <c r="H1760" s="46"/>
    </row>
    <row r="1761" s="2" customFormat="1" ht="26.4" customHeight="1">
      <c r="A1761" s="40"/>
      <c r="B1761" s="46"/>
      <c r="C1761" s="305" t="s">
        <v>2486</v>
      </c>
      <c r="D1761" s="305" t="s">
        <v>114</v>
      </c>
      <c r="E1761" s="40"/>
      <c r="F1761" s="40"/>
      <c r="G1761" s="40"/>
      <c r="H1761" s="46"/>
    </row>
    <row r="1762" s="2" customFormat="1" ht="16.8" customHeight="1">
      <c r="A1762" s="40"/>
      <c r="B1762" s="46"/>
      <c r="C1762" s="306" t="s">
        <v>1887</v>
      </c>
      <c r="D1762" s="307" t="s">
        <v>1</v>
      </c>
      <c r="E1762" s="308" t="s">
        <v>1</v>
      </c>
      <c r="F1762" s="309">
        <v>26.686</v>
      </c>
      <c r="G1762" s="40"/>
      <c r="H1762" s="46"/>
    </row>
    <row r="1763" s="2" customFormat="1" ht="16.8" customHeight="1">
      <c r="A1763" s="40"/>
      <c r="B1763" s="46"/>
      <c r="C1763" s="310" t="s">
        <v>1887</v>
      </c>
      <c r="D1763" s="310" t="s">
        <v>1888</v>
      </c>
      <c r="E1763" s="18" t="s">
        <v>1</v>
      </c>
      <c r="F1763" s="311">
        <v>26.686</v>
      </c>
      <c r="G1763" s="40"/>
      <c r="H1763" s="46"/>
    </row>
    <row r="1764" s="2" customFormat="1" ht="16.8" customHeight="1">
      <c r="A1764" s="40"/>
      <c r="B1764" s="46"/>
      <c r="C1764" s="306" t="s">
        <v>1790</v>
      </c>
      <c r="D1764" s="307" t="s">
        <v>1</v>
      </c>
      <c r="E1764" s="308" t="s">
        <v>1</v>
      </c>
      <c r="F1764" s="309">
        <v>3</v>
      </c>
      <c r="G1764" s="40"/>
      <c r="H1764" s="46"/>
    </row>
    <row r="1765" s="2" customFormat="1" ht="16.8" customHeight="1">
      <c r="A1765" s="40"/>
      <c r="B1765" s="46"/>
      <c r="C1765" s="310" t="s">
        <v>1790</v>
      </c>
      <c r="D1765" s="310" t="s">
        <v>282</v>
      </c>
      <c r="E1765" s="18" t="s">
        <v>1</v>
      </c>
      <c r="F1765" s="311">
        <v>3</v>
      </c>
      <c r="G1765" s="40"/>
      <c r="H1765" s="46"/>
    </row>
    <row r="1766" s="2" customFormat="1" ht="16.8" customHeight="1">
      <c r="A1766" s="40"/>
      <c r="B1766" s="46"/>
      <c r="C1766" s="306" t="s">
        <v>1786</v>
      </c>
      <c r="D1766" s="307" t="s">
        <v>1</v>
      </c>
      <c r="E1766" s="308" t="s">
        <v>1</v>
      </c>
      <c r="F1766" s="309">
        <v>4.8040000000000003</v>
      </c>
      <c r="G1766" s="40"/>
      <c r="H1766" s="46"/>
    </row>
    <row r="1767" s="2" customFormat="1" ht="16.8" customHeight="1">
      <c r="A1767" s="40"/>
      <c r="B1767" s="46"/>
      <c r="C1767" s="310" t="s">
        <v>1786</v>
      </c>
      <c r="D1767" s="310" t="s">
        <v>2212</v>
      </c>
      <c r="E1767" s="18" t="s">
        <v>1</v>
      </c>
      <c r="F1767" s="311">
        <v>4.8040000000000003</v>
      </c>
      <c r="G1767" s="40"/>
      <c r="H1767" s="46"/>
    </row>
    <row r="1768" s="2" customFormat="1" ht="16.8" customHeight="1">
      <c r="A1768" s="40"/>
      <c r="B1768" s="46"/>
      <c r="C1768" s="306" t="s">
        <v>1785</v>
      </c>
      <c r="D1768" s="307" t="s">
        <v>1</v>
      </c>
      <c r="E1768" s="308" t="s">
        <v>1</v>
      </c>
      <c r="F1768" s="309">
        <v>24.800000000000001</v>
      </c>
      <c r="G1768" s="40"/>
      <c r="H1768" s="46"/>
    </row>
    <row r="1769" s="2" customFormat="1" ht="16.8" customHeight="1">
      <c r="A1769" s="40"/>
      <c r="B1769" s="46"/>
      <c r="C1769" s="310" t="s">
        <v>1785</v>
      </c>
      <c r="D1769" s="310" t="s">
        <v>1902</v>
      </c>
      <c r="E1769" s="18" t="s">
        <v>1</v>
      </c>
      <c r="F1769" s="311">
        <v>24.800000000000001</v>
      </c>
      <c r="G1769" s="40"/>
      <c r="H1769" s="46"/>
    </row>
    <row r="1770" s="2" customFormat="1" ht="16.8" customHeight="1">
      <c r="A1770" s="40"/>
      <c r="B1770" s="46"/>
      <c r="C1770" s="306" t="s">
        <v>1765</v>
      </c>
      <c r="D1770" s="307" t="s">
        <v>1</v>
      </c>
      <c r="E1770" s="308" t="s">
        <v>1</v>
      </c>
      <c r="F1770" s="309">
        <v>24.800000000000001</v>
      </c>
      <c r="G1770" s="40"/>
      <c r="H1770" s="46"/>
    </row>
    <row r="1771" s="2" customFormat="1" ht="16.8" customHeight="1">
      <c r="A1771" s="40"/>
      <c r="B1771" s="46"/>
      <c r="C1771" s="310" t="s">
        <v>2111</v>
      </c>
      <c r="D1771" s="310" t="s">
        <v>2140</v>
      </c>
      <c r="E1771" s="18" t="s">
        <v>1</v>
      </c>
      <c r="F1771" s="311">
        <v>24.800000000000001</v>
      </c>
      <c r="G1771" s="40"/>
      <c r="H1771" s="46"/>
    </row>
    <row r="1772" s="2" customFormat="1" ht="16.8" customHeight="1">
      <c r="A1772" s="40"/>
      <c r="B1772" s="46"/>
      <c r="C1772" s="310" t="s">
        <v>1765</v>
      </c>
      <c r="D1772" s="310" t="s">
        <v>281</v>
      </c>
      <c r="E1772" s="18" t="s">
        <v>1</v>
      </c>
      <c r="F1772" s="311">
        <v>24.800000000000001</v>
      </c>
      <c r="G1772" s="40"/>
      <c r="H1772" s="46"/>
    </row>
    <row r="1773" s="2" customFormat="1" ht="16.8" customHeight="1">
      <c r="A1773" s="40"/>
      <c r="B1773" s="46"/>
      <c r="C1773" s="312" t="s">
        <v>2478</v>
      </c>
      <c r="D1773" s="40"/>
      <c r="E1773" s="40"/>
      <c r="F1773" s="40"/>
      <c r="G1773" s="40"/>
      <c r="H1773" s="46"/>
    </row>
    <row r="1774" s="2" customFormat="1" ht="16.8" customHeight="1">
      <c r="A1774" s="40"/>
      <c r="B1774" s="46"/>
      <c r="C1774" s="310" t="s">
        <v>1254</v>
      </c>
      <c r="D1774" s="310" t="s">
        <v>1255</v>
      </c>
      <c r="E1774" s="18" t="s">
        <v>269</v>
      </c>
      <c r="F1774" s="311">
        <v>308</v>
      </c>
      <c r="G1774" s="40"/>
      <c r="H1774" s="46"/>
    </row>
    <row r="1775" s="2" customFormat="1">
      <c r="A1775" s="40"/>
      <c r="B1775" s="46"/>
      <c r="C1775" s="310" t="s">
        <v>1278</v>
      </c>
      <c r="D1775" s="310" t="s">
        <v>1279</v>
      </c>
      <c r="E1775" s="18" t="s">
        <v>348</v>
      </c>
      <c r="F1775" s="311">
        <v>81.200999999999993</v>
      </c>
      <c r="G1775" s="40"/>
      <c r="H1775" s="46"/>
    </row>
    <row r="1776" s="2" customFormat="1" ht="16.8" customHeight="1">
      <c r="A1776" s="40"/>
      <c r="B1776" s="46"/>
      <c r="C1776" s="310" t="s">
        <v>369</v>
      </c>
      <c r="D1776" s="310" t="s">
        <v>370</v>
      </c>
      <c r="E1776" s="18" t="s">
        <v>269</v>
      </c>
      <c r="F1776" s="311">
        <v>433.35399999999998</v>
      </c>
      <c r="G1776" s="40"/>
      <c r="H1776" s="46"/>
    </row>
    <row r="1777" s="2" customFormat="1">
      <c r="A1777" s="40"/>
      <c r="B1777" s="46"/>
      <c r="C1777" s="310" t="s">
        <v>388</v>
      </c>
      <c r="D1777" s="310" t="s">
        <v>389</v>
      </c>
      <c r="E1777" s="18" t="s">
        <v>348</v>
      </c>
      <c r="F1777" s="311">
        <v>81.200999999999993</v>
      </c>
      <c r="G1777" s="40"/>
      <c r="H1777" s="46"/>
    </row>
    <row r="1778" s="2" customFormat="1" ht="16.8" customHeight="1">
      <c r="A1778" s="40"/>
      <c r="B1778" s="46"/>
      <c r="C1778" s="310" t="s">
        <v>452</v>
      </c>
      <c r="D1778" s="310" t="s">
        <v>453</v>
      </c>
      <c r="E1778" s="18" t="s">
        <v>348</v>
      </c>
      <c r="F1778" s="311">
        <v>66.792000000000002</v>
      </c>
      <c r="G1778" s="40"/>
      <c r="H1778" s="46"/>
    </row>
    <row r="1779" s="2" customFormat="1" ht="16.8" customHeight="1">
      <c r="A1779" s="40"/>
      <c r="B1779" s="46"/>
      <c r="C1779" s="310" t="s">
        <v>477</v>
      </c>
      <c r="D1779" s="310" t="s">
        <v>478</v>
      </c>
      <c r="E1779" s="18" t="s">
        <v>348</v>
      </c>
      <c r="F1779" s="311">
        <v>12.468</v>
      </c>
      <c r="G1779" s="40"/>
      <c r="H1779" s="46"/>
    </row>
    <row r="1780" s="2" customFormat="1" ht="16.8" customHeight="1">
      <c r="A1780" s="40"/>
      <c r="B1780" s="46"/>
      <c r="C1780" s="310" t="s">
        <v>1884</v>
      </c>
      <c r="D1780" s="310" t="s">
        <v>1885</v>
      </c>
      <c r="E1780" s="18" t="s">
        <v>348</v>
      </c>
      <c r="F1780" s="311">
        <v>26.686</v>
      </c>
      <c r="G1780" s="40"/>
      <c r="H1780" s="46"/>
    </row>
    <row r="1781" s="2" customFormat="1" ht="16.8" customHeight="1">
      <c r="A1781" s="40"/>
      <c r="B1781" s="46"/>
      <c r="C1781" s="310" t="s">
        <v>1899</v>
      </c>
      <c r="D1781" s="310" t="s">
        <v>1900</v>
      </c>
      <c r="E1781" s="18" t="s">
        <v>308</v>
      </c>
      <c r="F1781" s="311">
        <v>24.800000000000001</v>
      </c>
      <c r="G1781" s="40"/>
      <c r="H1781" s="46"/>
    </row>
    <row r="1782" s="2" customFormat="1">
      <c r="A1782" s="40"/>
      <c r="B1782" s="46"/>
      <c r="C1782" s="310" t="s">
        <v>1919</v>
      </c>
      <c r="D1782" s="310" t="s">
        <v>1920</v>
      </c>
      <c r="E1782" s="18" t="s">
        <v>308</v>
      </c>
      <c r="F1782" s="311">
        <v>24.800000000000001</v>
      </c>
      <c r="G1782" s="40"/>
      <c r="H1782" s="46"/>
    </row>
    <row r="1783" s="2" customFormat="1" ht="16.8" customHeight="1">
      <c r="A1783" s="40"/>
      <c r="B1783" s="46"/>
      <c r="C1783" s="310" t="s">
        <v>857</v>
      </c>
      <c r="D1783" s="310" t="s">
        <v>858</v>
      </c>
      <c r="E1783" s="18" t="s">
        <v>308</v>
      </c>
      <c r="F1783" s="311">
        <v>110.09999999999999</v>
      </c>
      <c r="G1783" s="40"/>
      <c r="H1783" s="46"/>
    </row>
    <row r="1784" s="2" customFormat="1" ht="16.8" customHeight="1">
      <c r="A1784" s="40"/>
      <c r="B1784" s="46"/>
      <c r="C1784" s="310" t="s">
        <v>1922</v>
      </c>
      <c r="D1784" s="310" t="s">
        <v>1923</v>
      </c>
      <c r="E1784" s="18" t="s">
        <v>308</v>
      </c>
      <c r="F1784" s="311">
        <v>24.800000000000001</v>
      </c>
      <c r="G1784" s="40"/>
      <c r="H1784" s="46"/>
    </row>
    <row r="1785" s="2" customFormat="1" ht="16.8" customHeight="1">
      <c r="A1785" s="40"/>
      <c r="B1785" s="46"/>
      <c r="C1785" s="306" t="s">
        <v>2135</v>
      </c>
      <c r="D1785" s="307" t="s">
        <v>1</v>
      </c>
      <c r="E1785" s="308" t="s">
        <v>1</v>
      </c>
      <c r="F1785" s="309">
        <v>60.700000000000003</v>
      </c>
      <c r="G1785" s="40"/>
      <c r="H1785" s="46"/>
    </row>
    <row r="1786" s="2" customFormat="1" ht="16.8" customHeight="1">
      <c r="A1786" s="40"/>
      <c r="B1786" s="46"/>
      <c r="C1786" s="312" t="s">
        <v>2478</v>
      </c>
      <c r="D1786" s="40"/>
      <c r="E1786" s="40"/>
      <c r="F1786" s="40"/>
      <c r="G1786" s="40"/>
      <c r="H1786" s="46"/>
    </row>
    <row r="1787" s="2" customFormat="1" ht="16.8" customHeight="1">
      <c r="A1787" s="40"/>
      <c r="B1787" s="46"/>
      <c r="C1787" s="310" t="s">
        <v>934</v>
      </c>
      <c r="D1787" s="310" t="s">
        <v>939</v>
      </c>
      <c r="E1787" s="18" t="s">
        <v>2044</v>
      </c>
      <c r="F1787" s="311">
        <v>4.109</v>
      </c>
      <c r="G1787" s="40"/>
      <c r="H1787" s="46"/>
    </row>
    <row r="1788" s="2" customFormat="1" ht="16.8" customHeight="1">
      <c r="A1788" s="40"/>
      <c r="B1788" s="46"/>
      <c r="C1788" s="306" t="s">
        <v>2111</v>
      </c>
      <c r="D1788" s="307" t="s">
        <v>1</v>
      </c>
      <c r="E1788" s="308" t="s">
        <v>1</v>
      </c>
      <c r="F1788" s="309">
        <v>24.800000000000001</v>
      </c>
      <c r="G1788" s="40"/>
      <c r="H1788" s="46"/>
    </row>
    <row r="1789" s="2" customFormat="1" ht="16.8" customHeight="1">
      <c r="A1789" s="40"/>
      <c r="B1789" s="46"/>
      <c r="C1789" s="310" t="s">
        <v>2111</v>
      </c>
      <c r="D1789" s="310" t="s">
        <v>2140</v>
      </c>
      <c r="E1789" s="18" t="s">
        <v>1</v>
      </c>
      <c r="F1789" s="311">
        <v>24.800000000000001</v>
      </c>
      <c r="G1789" s="40"/>
      <c r="H1789" s="46"/>
    </row>
    <row r="1790" s="2" customFormat="1" ht="16.8" customHeight="1">
      <c r="A1790" s="40"/>
      <c r="B1790" s="46"/>
      <c r="C1790" s="312" t="s">
        <v>2478</v>
      </c>
      <c r="D1790" s="40"/>
      <c r="E1790" s="40"/>
      <c r="F1790" s="40"/>
      <c r="G1790" s="40"/>
      <c r="H1790" s="46"/>
    </row>
    <row r="1791" s="2" customFormat="1" ht="16.8" customHeight="1">
      <c r="A1791" s="40"/>
      <c r="B1791" s="46"/>
      <c r="C1791" s="310" t="s">
        <v>1254</v>
      </c>
      <c r="D1791" s="310" t="s">
        <v>1255</v>
      </c>
      <c r="E1791" s="18" t="s">
        <v>269</v>
      </c>
      <c r="F1791" s="311">
        <v>308</v>
      </c>
      <c r="G1791" s="40"/>
      <c r="H1791" s="46"/>
    </row>
    <row r="1792" s="2" customFormat="1">
      <c r="A1792" s="40"/>
      <c r="B1792" s="46"/>
      <c r="C1792" s="310" t="s">
        <v>1278</v>
      </c>
      <c r="D1792" s="310" t="s">
        <v>1279</v>
      </c>
      <c r="E1792" s="18" t="s">
        <v>348</v>
      </c>
      <c r="F1792" s="311">
        <v>81.200999999999993</v>
      </c>
      <c r="G1792" s="40"/>
      <c r="H1792" s="46"/>
    </row>
    <row r="1793" s="2" customFormat="1" ht="16.8" customHeight="1">
      <c r="A1793" s="40"/>
      <c r="B1793" s="46"/>
      <c r="C1793" s="306" t="s">
        <v>1784</v>
      </c>
      <c r="D1793" s="307" t="s">
        <v>1</v>
      </c>
      <c r="E1793" s="308" t="s">
        <v>1</v>
      </c>
      <c r="F1793" s="309">
        <v>85.299999999999997</v>
      </c>
      <c r="G1793" s="40"/>
      <c r="H1793" s="46"/>
    </row>
    <row r="1794" s="2" customFormat="1" ht="16.8" customHeight="1">
      <c r="A1794" s="40"/>
      <c r="B1794" s="46"/>
      <c r="C1794" s="310" t="s">
        <v>1784</v>
      </c>
      <c r="D1794" s="310" t="s">
        <v>1906</v>
      </c>
      <c r="E1794" s="18" t="s">
        <v>1</v>
      </c>
      <c r="F1794" s="311">
        <v>85.299999999999997</v>
      </c>
      <c r="G1794" s="40"/>
      <c r="H1794" s="46"/>
    </row>
    <row r="1795" s="2" customFormat="1" ht="16.8" customHeight="1">
      <c r="A1795" s="40"/>
      <c r="B1795" s="46"/>
      <c r="C1795" s="306" t="s">
        <v>1762</v>
      </c>
      <c r="D1795" s="307" t="s">
        <v>1</v>
      </c>
      <c r="E1795" s="308" t="s">
        <v>1</v>
      </c>
      <c r="F1795" s="309">
        <v>85.299999999999997</v>
      </c>
      <c r="G1795" s="40"/>
      <c r="H1795" s="46"/>
    </row>
    <row r="1796" s="2" customFormat="1" ht="16.8" customHeight="1">
      <c r="A1796" s="40"/>
      <c r="B1796" s="46"/>
      <c r="C1796" s="310" t="s">
        <v>2109</v>
      </c>
      <c r="D1796" s="310" t="s">
        <v>2139</v>
      </c>
      <c r="E1796" s="18" t="s">
        <v>1</v>
      </c>
      <c r="F1796" s="311">
        <v>85.299999999999997</v>
      </c>
      <c r="G1796" s="40"/>
      <c r="H1796" s="46"/>
    </row>
    <row r="1797" s="2" customFormat="1" ht="16.8" customHeight="1">
      <c r="A1797" s="40"/>
      <c r="B1797" s="46"/>
      <c r="C1797" s="310" t="s">
        <v>1762</v>
      </c>
      <c r="D1797" s="310" t="s">
        <v>281</v>
      </c>
      <c r="E1797" s="18" t="s">
        <v>1</v>
      </c>
      <c r="F1797" s="311">
        <v>85.299999999999997</v>
      </c>
      <c r="G1797" s="40"/>
      <c r="H1797" s="46"/>
    </row>
    <row r="1798" s="2" customFormat="1" ht="16.8" customHeight="1">
      <c r="A1798" s="40"/>
      <c r="B1798" s="46"/>
      <c r="C1798" s="312" t="s">
        <v>2478</v>
      </c>
      <c r="D1798" s="40"/>
      <c r="E1798" s="40"/>
      <c r="F1798" s="40"/>
      <c r="G1798" s="40"/>
      <c r="H1798" s="46"/>
    </row>
    <row r="1799" s="2" customFormat="1" ht="16.8" customHeight="1">
      <c r="A1799" s="40"/>
      <c r="B1799" s="46"/>
      <c r="C1799" s="310" t="s">
        <v>1254</v>
      </c>
      <c r="D1799" s="310" t="s">
        <v>1255</v>
      </c>
      <c r="E1799" s="18" t="s">
        <v>269</v>
      </c>
      <c r="F1799" s="311">
        <v>308</v>
      </c>
      <c r="G1799" s="40"/>
      <c r="H1799" s="46"/>
    </row>
    <row r="1800" s="2" customFormat="1" ht="16.8" customHeight="1">
      <c r="A1800" s="40"/>
      <c r="B1800" s="46"/>
      <c r="C1800" s="310" t="s">
        <v>316</v>
      </c>
      <c r="D1800" s="310" t="s">
        <v>317</v>
      </c>
      <c r="E1800" s="18" t="s">
        <v>318</v>
      </c>
      <c r="F1800" s="311">
        <v>136.47999999999999</v>
      </c>
      <c r="G1800" s="40"/>
      <c r="H1800" s="46"/>
    </row>
    <row r="1801" s="2" customFormat="1" ht="16.8" customHeight="1">
      <c r="A1801" s="40"/>
      <c r="B1801" s="46"/>
      <c r="C1801" s="310" t="s">
        <v>322</v>
      </c>
      <c r="D1801" s="310" t="s">
        <v>323</v>
      </c>
      <c r="E1801" s="18" t="s">
        <v>324</v>
      </c>
      <c r="F1801" s="311">
        <v>17.059999999999999</v>
      </c>
      <c r="G1801" s="40"/>
      <c r="H1801" s="46"/>
    </row>
    <row r="1802" s="2" customFormat="1">
      <c r="A1802" s="40"/>
      <c r="B1802" s="46"/>
      <c r="C1802" s="310" t="s">
        <v>1278</v>
      </c>
      <c r="D1802" s="310" t="s">
        <v>1279</v>
      </c>
      <c r="E1802" s="18" t="s">
        <v>348</v>
      </c>
      <c r="F1802" s="311">
        <v>81.200999999999993</v>
      </c>
      <c r="G1802" s="40"/>
      <c r="H1802" s="46"/>
    </row>
    <row r="1803" s="2" customFormat="1" ht="16.8" customHeight="1">
      <c r="A1803" s="40"/>
      <c r="B1803" s="46"/>
      <c r="C1803" s="310" t="s">
        <v>369</v>
      </c>
      <c r="D1803" s="310" t="s">
        <v>370</v>
      </c>
      <c r="E1803" s="18" t="s">
        <v>269</v>
      </c>
      <c r="F1803" s="311">
        <v>433.35399999999998</v>
      </c>
      <c r="G1803" s="40"/>
      <c r="H1803" s="46"/>
    </row>
    <row r="1804" s="2" customFormat="1">
      <c r="A1804" s="40"/>
      <c r="B1804" s="46"/>
      <c r="C1804" s="310" t="s">
        <v>388</v>
      </c>
      <c r="D1804" s="310" t="s">
        <v>389</v>
      </c>
      <c r="E1804" s="18" t="s">
        <v>348</v>
      </c>
      <c r="F1804" s="311">
        <v>81.200999999999993</v>
      </c>
      <c r="G1804" s="40"/>
      <c r="H1804" s="46"/>
    </row>
    <row r="1805" s="2" customFormat="1" ht="16.8" customHeight="1">
      <c r="A1805" s="40"/>
      <c r="B1805" s="46"/>
      <c r="C1805" s="310" t="s">
        <v>452</v>
      </c>
      <c r="D1805" s="310" t="s">
        <v>453</v>
      </c>
      <c r="E1805" s="18" t="s">
        <v>348</v>
      </c>
      <c r="F1805" s="311">
        <v>66.792000000000002</v>
      </c>
      <c r="G1805" s="40"/>
      <c r="H1805" s="46"/>
    </row>
    <row r="1806" s="2" customFormat="1">
      <c r="A1806" s="40"/>
      <c r="B1806" s="46"/>
      <c r="C1806" s="310" t="s">
        <v>1872</v>
      </c>
      <c r="D1806" s="310" t="s">
        <v>1873</v>
      </c>
      <c r="E1806" s="18" t="s">
        <v>308</v>
      </c>
      <c r="F1806" s="311">
        <v>85.299999999999997</v>
      </c>
      <c r="G1806" s="40"/>
      <c r="H1806" s="46"/>
    </row>
    <row r="1807" s="2" customFormat="1" ht="16.8" customHeight="1">
      <c r="A1807" s="40"/>
      <c r="B1807" s="46"/>
      <c r="C1807" s="310" t="s">
        <v>1876</v>
      </c>
      <c r="D1807" s="310" t="s">
        <v>1877</v>
      </c>
      <c r="E1807" s="18" t="s">
        <v>308</v>
      </c>
      <c r="F1807" s="311">
        <v>85.299999999999997</v>
      </c>
      <c r="G1807" s="40"/>
      <c r="H1807" s="46"/>
    </row>
    <row r="1808" s="2" customFormat="1" ht="16.8" customHeight="1">
      <c r="A1808" s="40"/>
      <c r="B1808" s="46"/>
      <c r="C1808" s="310" t="s">
        <v>1879</v>
      </c>
      <c r="D1808" s="310" t="s">
        <v>1880</v>
      </c>
      <c r="E1808" s="18" t="s">
        <v>308</v>
      </c>
      <c r="F1808" s="311">
        <v>85.299999999999997</v>
      </c>
      <c r="G1808" s="40"/>
      <c r="H1808" s="46"/>
    </row>
    <row r="1809" s="2" customFormat="1" ht="16.8" customHeight="1">
      <c r="A1809" s="40"/>
      <c r="B1809" s="46"/>
      <c r="C1809" s="310" t="s">
        <v>477</v>
      </c>
      <c r="D1809" s="310" t="s">
        <v>478</v>
      </c>
      <c r="E1809" s="18" t="s">
        <v>348</v>
      </c>
      <c r="F1809" s="311">
        <v>12.468</v>
      </c>
      <c r="G1809" s="40"/>
      <c r="H1809" s="46"/>
    </row>
    <row r="1810" s="2" customFormat="1" ht="16.8" customHeight="1">
      <c r="A1810" s="40"/>
      <c r="B1810" s="46"/>
      <c r="C1810" s="310" t="s">
        <v>1884</v>
      </c>
      <c r="D1810" s="310" t="s">
        <v>1885</v>
      </c>
      <c r="E1810" s="18" t="s">
        <v>348</v>
      </c>
      <c r="F1810" s="311">
        <v>26.686</v>
      </c>
      <c r="G1810" s="40"/>
      <c r="H1810" s="46"/>
    </row>
    <row r="1811" s="2" customFormat="1" ht="16.8" customHeight="1">
      <c r="A1811" s="40"/>
      <c r="B1811" s="46"/>
      <c r="C1811" s="310" t="s">
        <v>1903</v>
      </c>
      <c r="D1811" s="310" t="s">
        <v>1904</v>
      </c>
      <c r="E1811" s="18" t="s">
        <v>308</v>
      </c>
      <c r="F1811" s="311">
        <v>85.299999999999997</v>
      </c>
      <c r="G1811" s="40"/>
      <c r="H1811" s="46"/>
    </row>
    <row r="1812" s="2" customFormat="1">
      <c r="A1812" s="40"/>
      <c r="B1812" s="46"/>
      <c r="C1812" s="310" t="s">
        <v>1925</v>
      </c>
      <c r="D1812" s="310" t="s">
        <v>1926</v>
      </c>
      <c r="E1812" s="18" t="s">
        <v>308</v>
      </c>
      <c r="F1812" s="311">
        <v>85.299999999999997</v>
      </c>
      <c r="G1812" s="40"/>
      <c r="H1812" s="46"/>
    </row>
    <row r="1813" s="2" customFormat="1" ht="16.8" customHeight="1">
      <c r="A1813" s="40"/>
      <c r="B1813" s="46"/>
      <c r="C1813" s="310" t="s">
        <v>857</v>
      </c>
      <c r="D1813" s="310" t="s">
        <v>858</v>
      </c>
      <c r="E1813" s="18" t="s">
        <v>308</v>
      </c>
      <c r="F1813" s="311">
        <v>110.09999999999999</v>
      </c>
      <c r="G1813" s="40"/>
      <c r="H1813" s="46"/>
    </row>
    <row r="1814" s="2" customFormat="1" ht="16.8" customHeight="1">
      <c r="A1814" s="40"/>
      <c r="B1814" s="46"/>
      <c r="C1814" s="310" t="s">
        <v>1928</v>
      </c>
      <c r="D1814" s="310" t="s">
        <v>1929</v>
      </c>
      <c r="E1814" s="18" t="s">
        <v>308</v>
      </c>
      <c r="F1814" s="311">
        <v>85.299999999999997</v>
      </c>
      <c r="G1814" s="40"/>
      <c r="H1814" s="46"/>
    </row>
    <row r="1815" s="2" customFormat="1" ht="16.8" customHeight="1">
      <c r="A1815" s="40"/>
      <c r="B1815" s="46"/>
      <c r="C1815" s="306" t="s">
        <v>2136</v>
      </c>
      <c r="D1815" s="307" t="s">
        <v>1</v>
      </c>
      <c r="E1815" s="308" t="s">
        <v>1</v>
      </c>
      <c r="F1815" s="309">
        <v>144.75999999999999</v>
      </c>
      <c r="G1815" s="40"/>
      <c r="H1815" s="46"/>
    </row>
    <row r="1816" s="2" customFormat="1" ht="16.8" customHeight="1">
      <c r="A1816" s="40"/>
      <c r="B1816" s="46"/>
      <c r="C1816" s="312" t="s">
        <v>2478</v>
      </c>
      <c r="D1816" s="40"/>
      <c r="E1816" s="40"/>
      <c r="F1816" s="40"/>
      <c r="G1816" s="40"/>
      <c r="H1816" s="46"/>
    </row>
    <row r="1817" s="2" customFormat="1" ht="16.8" customHeight="1">
      <c r="A1817" s="40"/>
      <c r="B1817" s="46"/>
      <c r="C1817" s="310" t="s">
        <v>934</v>
      </c>
      <c r="D1817" s="310" t="s">
        <v>939</v>
      </c>
      <c r="E1817" s="18" t="s">
        <v>2044</v>
      </c>
      <c r="F1817" s="311">
        <v>4.109</v>
      </c>
      <c r="G1817" s="40"/>
      <c r="H1817" s="46"/>
    </row>
    <row r="1818" s="2" customFormat="1" ht="16.8" customHeight="1">
      <c r="A1818" s="40"/>
      <c r="B1818" s="46"/>
      <c r="C1818" s="306" t="s">
        <v>2109</v>
      </c>
      <c r="D1818" s="307" t="s">
        <v>1</v>
      </c>
      <c r="E1818" s="308" t="s">
        <v>1</v>
      </c>
      <c r="F1818" s="309">
        <v>85.299999999999997</v>
      </c>
      <c r="G1818" s="40"/>
      <c r="H1818" s="46"/>
    </row>
    <row r="1819" s="2" customFormat="1" ht="16.8" customHeight="1">
      <c r="A1819" s="40"/>
      <c r="B1819" s="46"/>
      <c r="C1819" s="310" t="s">
        <v>2109</v>
      </c>
      <c r="D1819" s="310" t="s">
        <v>2139</v>
      </c>
      <c r="E1819" s="18" t="s">
        <v>1</v>
      </c>
      <c r="F1819" s="311">
        <v>85.299999999999997</v>
      </c>
      <c r="G1819" s="40"/>
      <c r="H1819" s="46"/>
    </row>
    <row r="1820" s="2" customFormat="1" ht="16.8" customHeight="1">
      <c r="A1820" s="40"/>
      <c r="B1820" s="46"/>
      <c r="C1820" s="312" t="s">
        <v>2478</v>
      </c>
      <c r="D1820" s="40"/>
      <c r="E1820" s="40"/>
      <c r="F1820" s="40"/>
      <c r="G1820" s="40"/>
      <c r="H1820" s="46"/>
    </row>
    <row r="1821" s="2" customFormat="1" ht="16.8" customHeight="1">
      <c r="A1821" s="40"/>
      <c r="B1821" s="46"/>
      <c r="C1821" s="310" t="s">
        <v>1254</v>
      </c>
      <c r="D1821" s="310" t="s">
        <v>1255</v>
      </c>
      <c r="E1821" s="18" t="s">
        <v>269</v>
      </c>
      <c r="F1821" s="311">
        <v>308</v>
      </c>
      <c r="G1821" s="40"/>
      <c r="H1821" s="46"/>
    </row>
    <row r="1822" s="2" customFormat="1">
      <c r="A1822" s="40"/>
      <c r="B1822" s="46"/>
      <c r="C1822" s="310" t="s">
        <v>1278</v>
      </c>
      <c r="D1822" s="310" t="s">
        <v>1279</v>
      </c>
      <c r="E1822" s="18" t="s">
        <v>348</v>
      </c>
      <c r="F1822" s="311">
        <v>81.200999999999993</v>
      </c>
      <c r="G1822" s="40"/>
      <c r="H1822" s="46"/>
    </row>
    <row r="1823" s="2" customFormat="1" ht="16.8" customHeight="1">
      <c r="A1823" s="40"/>
      <c r="B1823" s="46"/>
      <c r="C1823" s="306" t="s">
        <v>1252</v>
      </c>
      <c r="D1823" s="307" t="s">
        <v>1</v>
      </c>
      <c r="E1823" s="308" t="s">
        <v>1</v>
      </c>
      <c r="F1823" s="309">
        <v>308</v>
      </c>
      <c r="G1823" s="40"/>
      <c r="H1823" s="46"/>
    </row>
    <row r="1824" s="2" customFormat="1">
      <c r="A1824" s="40"/>
      <c r="B1824" s="46"/>
      <c r="C1824" s="310" t="s">
        <v>1252</v>
      </c>
      <c r="D1824" s="310" t="s">
        <v>1265</v>
      </c>
      <c r="E1824" s="18" t="s">
        <v>1</v>
      </c>
      <c r="F1824" s="311">
        <v>308</v>
      </c>
      <c r="G1824" s="40"/>
      <c r="H1824" s="46"/>
    </row>
    <row r="1825" s="2" customFormat="1" ht="16.8" customHeight="1">
      <c r="A1825" s="40"/>
      <c r="B1825" s="46"/>
      <c r="C1825" s="312" t="s">
        <v>2478</v>
      </c>
      <c r="D1825" s="40"/>
      <c r="E1825" s="40"/>
      <c r="F1825" s="40"/>
      <c r="G1825" s="40"/>
      <c r="H1825" s="46"/>
    </row>
    <row r="1826" s="2" customFormat="1" ht="16.8" customHeight="1">
      <c r="A1826" s="40"/>
      <c r="B1826" s="46"/>
      <c r="C1826" s="310" t="s">
        <v>1254</v>
      </c>
      <c r="D1826" s="310" t="s">
        <v>1255</v>
      </c>
      <c r="E1826" s="18" t="s">
        <v>269</v>
      </c>
      <c r="F1826" s="311">
        <v>308</v>
      </c>
      <c r="G1826" s="40"/>
      <c r="H1826" s="46"/>
    </row>
    <row r="1827" s="2" customFormat="1" ht="16.8" customHeight="1">
      <c r="A1827" s="40"/>
      <c r="B1827" s="46"/>
      <c r="C1827" s="310" t="s">
        <v>1210</v>
      </c>
      <c r="D1827" s="310" t="s">
        <v>1211</v>
      </c>
      <c r="E1827" s="18" t="s">
        <v>426</v>
      </c>
      <c r="F1827" s="311">
        <v>181.72</v>
      </c>
      <c r="G1827" s="40"/>
      <c r="H1827" s="46"/>
    </row>
    <row r="1828" s="2" customFormat="1" ht="16.8" customHeight="1">
      <c r="A1828" s="40"/>
      <c r="B1828" s="46"/>
      <c r="C1828" s="306" t="s">
        <v>1809</v>
      </c>
      <c r="D1828" s="307" t="s">
        <v>1</v>
      </c>
      <c r="E1828" s="308" t="s">
        <v>1</v>
      </c>
      <c r="F1828" s="309">
        <v>6.4800000000000004</v>
      </c>
      <c r="G1828" s="40"/>
      <c r="H1828" s="46"/>
    </row>
    <row r="1829" s="2" customFormat="1">
      <c r="A1829" s="40"/>
      <c r="B1829" s="46"/>
      <c r="C1829" s="310" t="s">
        <v>1809</v>
      </c>
      <c r="D1829" s="310" t="s">
        <v>2251</v>
      </c>
      <c r="E1829" s="18" t="s">
        <v>1</v>
      </c>
      <c r="F1829" s="311">
        <v>6.4800000000000004</v>
      </c>
      <c r="G1829" s="40"/>
      <c r="H1829" s="46"/>
    </row>
    <row r="1830" s="2" customFormat="1" ht="16.8" customHeight="1">
      <c r="A1830" s="40"/>
      <c r="B1830" s="46"/>
      <c r="C1830" s="312" t="s">
        <v>2478</v>
      </c>
      <c r="D1830" s="40"/>
      <c r="E1830" s="40"/>
      <c r="F1830" s="40"/>
      <c r="G1830" s="40"/>
      <c r="H1830" s="46"/>
    </row>
    <row r="1831" s="2" customFormat="1" ht="16.8" customHeight="1">
      <c r="A1831" s="40"/>
      <c r="B1831" s="46"/>
      <c r="C1831" s="310" t="s">
        <v>2096</v>
      </c>
      <c r="D1831" s="310" t="s">
        <v>2097</v>
      </c>
      <c r="E1831" s="18" t="s">
        <v>308</v>
      </c>
      <c r="F1831" s="311">
        <v>6.4800000000000004</v>
      </c>
      <c r="G1831" s="40"/>
      <c r="H1831" s="46"/>
    </row>
    <row r="1832" s="2" customFormat="1" ht="16.8" customHeight="1">
      <c r="A1832" s="40"/>
      <c r="B1832" s="46"/>
      <c r="C1832" s="310" t="s">
        <v>2100</v>
      </c>
      <c r="D1832" s="310" t="s">
        <v>2101</v>
      </c>
      <c r="E1832" s="18" t="s">
        <v>308</v>
      </c>
      <c r="F1832" s="311">
        <v>6.4800000000000004</v>
      </c>
      <c r="G1832" s="40"/>
      <c r="H1832" s="46"/>
    </row>
    <row r="1833" s="2" customFormat="1" ht="16.8" customHeight="1">
      <c r="A1833" s="40"/>
      <c r="B1833" s="46"/>
      <c r="C1833" s="306" t="s">
        <v>1821</v>
      </c>
      <c r="D1833" s="307" t="s">
        <v>1</v>
      </c>
      <c r="E1833" s="308" t="s">
        <v>1</v>
      </c>
      <c r="F1833" s="309">
        <v>39.045000000000002</v>
      </c>
      <c r="G1833" s="40"/>
      <c r="H1833" s="46"/>
    </row>
    <row r="1834" s="2" customFormat="1" ht="16.8" customHeight="1">
      <c r="A1834" s="40"/>
      <c r="B1834" s="46"/>
      <c r="C1834" s="310" t="s">
        <v>2117</v>
      </c>
      <c r="D1834" s="310" t="s">
        <v>2142</v>
      </c>
      <c r="E1834" s="18" t="s">
        <v>1</v>
      </c>
      <c r="F1834" s="311">
        <v>39.045000000000002</v>
      </c>
      <c r="G1834" s="40"/>
      <c r="H1834" s="46"/>
    </row>
    <row r="1835" s="2" customFormat="1" ht="16.8" customHeight="1">
      <c r="A1835" s="40"/>
      <c r="B1835" s="46"/>
      <c r="C1835" s="310" t="s">
        <v>1821</v>
      </c>
      <c r="D1835" s="310" t="s">
        <v>281</v>
      </c>
      <c r="E1835" s="18" t="s">
        <v>1</v>
      </c>
      <c r="F1835" s="311">
        <v>39.045000000000002</v>
      </c>
      <c r="G1835" s="40"/>
      <c r="H1835" s="46"/>
    </row>
    <row r="1836" s="2" customFormat="1" ht="16.8" customHeight="1">
      <c r="A1836" s="40"/>
      <c r="B1836" s="46"/>
      <c r="C1836" s="306" t="s">
        <v>2117</v>
      </c>
      <c r="D1836" s="307" t="s">
        <v>1</v>
      </c>
      <c r="E1836" s="308" t="s">
        <v>1</v>
      </c>
      <c r="F1836" s="309">
        <v>39.045000000000002</v>
      </c>
      <c r="G1836" s="40"/>
      <c r="H1836" s="46"/>
    </row>
    <row r="1837" s="2" customFormat="1" ht="16.8" customHeight="1">
      <c r="A1837" s="40"/>
      <c r="B1837" s="46"/>
      <c r="C1837" s="310" t="s">
        <v>2117</v>
      </c>
      <c r="D1837" s="310" t="s">
        <v>2142</v>
      </c>
      <c r="E1837" s="18" t="s">
        <v>1</v>
      </c>
      <c r="F1837" s="311">
        <v>39.045000000000002</v>
      </c>
      <c r="G1837" s="40"/>
      <c r="H1837" s="46"/>
    </row>
    <row r="1838" s="2" customFormat="1" ht="16.8" customHeight="1">
      <c r="A1838" s="40"/>
      <c r="B1838" s="46"/>
      <c r="C1838" s="312" t="s">
        <v>2478</v>
      </c>
      <c r="D1838" s="40"/>
      <c r="E1838" s="40"/>
      <c r="F1838" s="40"/>
      <c r="G1838" s="40"/>
      <c r="H1838" s="46"/>
    </row>
    <row r="1839" s="2" customFormat="1" ht="16.8" customHeight="1">
      <c r="A1839" s="40"/>
      <c r="B1839" s="46"/>
      <c r="C1839" s="310" t="s">
        <v>1254</v>
      </c>
      <c r="D1839" s="310" t="s">
        <v>1255</v>
      </c>
      <c r="E1839" s="18" t="s">
        <v>269</v>
      </c>
      <c r="F1839" s="311">
        <v>308</v>
      </c>
      <c r="G1839" s="40"/>
      <c r="H1839" s="46"/>
    </row>
    <row r="1840" s="2" customFormat="1">
      <c r="A1840" s="40"/>
      <c r="B1840" s="46"/>
      <c r="C1840" s="310" t="s">
        <v>1278</v>
      </c>
      <c r="D1840" s="310" t="s">
        <v>1279</v>
      </c>
      <c r="E1840" s="18" t="s">
        <v>348</v>
      </c>
      <c r="F1840" s="311">
        <v>81.200999999999993</v>
      </c>
      <c r="G1840" s="40"/>
      <c r="H1840" s="46"/>
    </row>
    <row r="1841" s="2" customFormat="1" ht="16.8" customHeight="1">
      <c r="A1841" s="40"/>
      <c r="B1841" s="46"/>
      <c r="C1841" s="306" t="s">
        <v>1768</v>
      </c>
      <c r="D1841" s="307" t="s">
        <v>1</v>
      </c>
      <c r="E1841" s="308" t="s">
        <v>1</v>
      </c>
      <c r="F1841" s="309">
        <v>201.41</v>
      </c>
      <c r="G1841" s="40"/>
      <c r="H1841" s="46"/>
    </row>
    <row r="1842" s="2" customFormat="1" ht="16.8" customHeight="1">
      <c r="A1842" s="40"/>
      <c r="B1842" s="46"/>
      <c r="C1842" s="310" t="s">
        <v>2113</v>
      </c>
      <c r="D1842" s="310" t="s">
        <v>2141</v>
      </c>
      <c r="E1842" s="18" t="s">
        <v>1</v>
      </c>
      <c r="F1842" s="311">
        <v>201.41</v>
      </c>
      <c r="G1842" s="40"/>
      <c r="H1842" s="46"/>
    </row>
    <row r="1843" s="2" customFormat="1" ht="16.8" customHeight="1">
      <c r="A1843" s="40"/>
      <c r="B1843" s="46"/>
      <c r="C1843" s="310" t="s">
        <v>1768</v>
      </c>
      <c r="D1843" s="310" t="s">
        <v>281</v>
      </c>
      <c r="E1843" s="18" t="s">
        <v>1</v>
      </c>
      <c r="F1843" s="311">
        <v>201.41</v>
      </c>
      <c r="G1843" s="40"/>
      <c r="H1843" s="46"/>
    </row>
    <row r="1844" s="2" customFormat="1" ht="16.8" customHeight="1">
      <c r="A1844" s="40"/>
      <c r="B1844" s="46"/>
      <c r="C1844" s="312" t="s">
        <v>2478</v>
      </c>
      <c r="D1844" s="40"/>
      <c r="E1844" s="40"/>
      <c r="F1844" s="40"/>
      <c r="G1844" s="40"/>
      <c r="H1844" s="46"/>
    </row>
    <row r="1845" s="2" customFormat="1" ht="16.8" customHeight="1">
      <c r="A1845" s="40"/>
      <c r="B1845" s="46"/>
      <c r="C1845" s="310" t="s">
        <v>1254</v>
      </c>
      <c r="D1845" s="310" t="s">
        <v>1255</v>
      </c>
      <c r="E1845" s="18" t="s">
        <v>269</v>
      </c>
      <c r="F1845" s="311">
        <v>308</v>
      </c>
      <c r="G1845" s="40"/>
      <c r="H1845" s="46"/>
    </row>
    <row r="1846" s="2" customFormat="1" ht="16.8" customHeight="1">
      <c r="A1846" s="40"/>
      <c r="B1846" s="46"/>
      <c r="C1846" s="306" t="s">
        <v>2113</v>
      </c>
      <c r="D1846" s="307" t="s">
        <v>1</v>
      </c>
      <c r="E1846" s="308" t="s">
        <v>1</v>
      </c>
      <c r="F1846" s="309">
        <v>201.41</v>
      </c>
      <c r="G1846" s="40"/>
      <c r="H1846" s="46"/>
    </row>
    <row r="1847" s="2" customFormat="1" ht="16.8" customHeight="1">
      <c r="A1847" s="40"/>
      <c r="B1847" s="46"/>
      <c r="C1847" s="310" t="s">
        <v>2113</v>
      </c>
      <c r="D1847" s="310" t="s">
        <v>2141</v>
      </c>
      <c r="E1847" s="18" t="s">
        <v>1</v>
      </c>
      <c r="F1847" s="311">
        <v>201.41</v>
      </c>
      <c r="G1847" s="40"/>
      <c r="H1847" s="46"/>
    </row>
    <row r="1848" s="2" customFormat="1" ht="16.8" customHeight="1">
      <c r="A1848" s="40"/>
      <c r="B1848" s="46"/>
      <c r="C1848" s="312" t="s">
        <v>2478</v>
      </c>
      <c r="D1848" s="40"/>
      <c r="E1848" s="40"/>
      <c r="F1848" s="40"/>
      <c r="G1848" s="40"/>
      <c r="H1848" s="46"/>
    </row>
    <row r="1849" s="2" customFormat="1" ht="16.8" customHeight="1">
      <c r="A1849" s="40"/>
      <c r="B1849" s="46"/>
      <c r="C1849" s="310" t="s">
        <v>1254</v>
      </c>
      <c r="D1849" s="310" t="s">
        <v>1255</v>
      </c>
      <c r="E1849" s="18" t="s">
        <v>269</v>
      </c>
      <c r="F1849" s="311">
        <v>308</v>
      </c>
      <c r="G1849" s="40"/>
      <c r="H1849" s="46"/>
    </row>
    <row r="1850" s="2" customFormat="1">
      <c r="A1850" s="40"/>
      <c r="B1850" s="46"/>
      <c r="C1850" s="310" t="s">
        <v>1278</v>
      </c>
      <c r="D1850" s="310" t="s">
        <v>1279</v>
      </c>
      <c r="E1850" s="18" t="s">
        <v>348</v>
      </c>
      <c r="F1850" s="311">
        <v>81.200999999999993</v>
      </c>
      <c r="G1850" s="40"/>
      <c r="H1850" s="46"/>
    </row>
    <row r="1851" s="2" customFormat="1" ht="16.8" customHeight="1">
      <c r="A1851" s="40"/>
      <c r="B1851" s="46"/>
      <c r="C1851" s="306" t="s">
        <v>2144</v>
      </c>
      <c r="D1851" s="307" t="s">
        <v>1</v>
      </c>
      <c r="E1851" s="308" t="s">
        <v>1</v>
      </c>
      <c r="F1851" s="309">
        <v>17.863</v>
      </c>
      <c r="G1851" s="40"/>
      <c r="H1851" s="46"/>
    </row>
    <row r="1852" s="2" customFormat="1">
      <c r="A1852" s="40"/>
      <c r="B1852" s="46"/>
      <c r="C1852" s="310" t="s">
        <v>2144</v>
      </c>
      <c r="D1852" s="310" t="s">
        <v>1824</v>
      </c>
      <c r="E1852" s="18" t="s">
        <v>1</v>
      </c>
      <c r="F1852" s="311">
        <v>17.863</v>
      </c>
      <c r="G1852" s="40"/>
      <c r="H1852" s="46"/>
    </row>
    <row r="1853" s="2" customFormat="1" ht="16.8" customHeight="1">
      <c r="A1853" s="40"/>
      <c r="B1853" s="46"/>
      <c r="C1853" s="306" t="s">
        <v>1803</v>
      </c>
      <c r="D1853" s="307" t="s">
        <v>1</v>
      </c>
      <c r="E1853" s="308" t="s">
        <v>1</v>
      </c>
      <c r="F1853" s="309">
        <v>17.863</v>
      </c>
      <c r="G1853" s="40"/>
      <c r="H1853" s="46"/>
    </row>
    <row r="1854" s="2" customFormat="1">
      <c r="A1854" s="40"/>
      <c r="B1854" s="46"/>
      <c r="C1854" s="310" t="s">
        <v>2144</v>
      </c>
      <c r="D1854" s="310" t="s">
        <v>1824</v>
      </c>
      <c r="E1854" s="18" t="s">
        <v>1</v>
      </c>
      <c r="F1854" s="311">
        <v>17.863</v>
      </c>
      <c r="G1854" s="40"/>
      <c r="H1854" s="46"/>
    </row>
    <row r="1855" s="2" customFormat="1" ht="16.8" customHeight="1">
      <c r="A1855" s="40"/>
      <c r="B1855" s="46"/>
      <c r="C1855" s="310" t="s">
        <v>1803</v>
      </c>
      <c r="D1855" s="310" t="s">
        <v>281</v>
      </c>
      <c r="E1855" s="18" t="s">
        <v>1</v>
      </c>
      <c r="F1855" s="311">
        <v>17.863</v>
      </c>
      <c r="G1855" s="40"/>
      <c r="H1855" s="46"/>
    </row>
    <row r="1856" s="2" customFormat="1" ht="16.8" customHeight="1">
      <c r="A1856" s="40"/>
      <c r="B1856" s="46"/>
      <c r="C1856" s="312" t="s">
        <v>2478</v>
      </c>
      <c r="D1856" s="40"/>
      <c r="E1856" s="40"/>
      <c r="F1856" s="40"/>
      <c r="G1856" s="40"/>
      <c r="H1856" s="46"/>
    </row>
    <row r="1857" s="2" customFormat="1" ht="16.8" customHeight="1">
      <c r="A1857" s="40"/>
      <c r="B1857" s="46"/>
      <c r="C1857" s="310" t="s">
        <v>1254</v>
      </c>
      <c r="D1857" s="310" t="s">
        <v>1255</v>
      </c>
      <c r="E1857" s="18" t="s">
        <v>269</v>
      </c>
      <c r="F1857" s="311">
        <v>308</v>
      </c>
      <c r="G1857" s="40"/>
      <c r="H1857" s="46"/>
    </row>
    <row r="1858" s="2" customFormat="1">
      <c r="A1858" s="40"/>
      <c r="B1858" s="46"/>
      <c r="C1858" s="310" t="s">
        <v>1278</v>
      </c>
      <c r="D1858" s="310" t="s">
        <v>1279</v>
      </c>
      <c r="E1858" s="18" t="s">
        <v>348</v>
      </c>
      <c r="F1858" s="311">
        <v>81.200999999999993</v>
      </c>
      <c r="G1858" s="40"/>
      <c r="H1858" s="46"/>
    </row>
    <row r="1859" s="2" customFormat="1" ht="16.8" customHeight="1">
      <c r="A1859" s="40"/>
      <c r="B1859" s="46"/>
      <c r="C1859" s="306" t="s">
        <v>480</v>
      </c>
      <c r="D1859" s="307" t="s">
        <v>1</v>
      </c>
      <c r="E1859" s="308" t="s">
        <v>1</v>
      </c>
      <c r="F1859" s="309">
        <v>12.468</v>
      </c>
      <c r="G1859" s="40"/>
      <c r="H1859" s="46"/>
    </row>
    <row r="1860" s="2" customFormat="1" ht="16.8" customHeight="1">
      <c r="A1860" s="40"/>
      <c r="B1860" s="46"/>
      <c r="C1860" s="310" t="s">
        <v>480</v>
      </c>
      <c r="D1860" s="310" t="s">
        <v>1883</v>
      </c>
      <c r="E1860" s="18" t="s">
        <v>1</v>
      </c>
      <c r="F1860" s="311">
        <v>12.468</v>
      </c>
      <c r="G1860" s="40"/>
      <c r="H1860" s="46"/>
    </row>
    <row r="1861" s="2" customFormat="1" ht="16.8" customHeight="1">
      <c r="A1861" s="40"/>
      <c r="B1861" s="46"/>
      <c r="C1861" s="306" t="s">
        <v>1794</v>
      </c>
      <c r="D1861" s="307" t="s">
        <v>1</v>
      </c>
      <c r="E1861" s="308" t="s">
        <v>1</v>
      </c>
      <c r="F1861" s="309">
        <v>13</v>
      </c>
      <c r="G1861" s="40"/>
      <c r="H1861" s="46"/>
    </row>
    <row r="1862" s="2" customFormat="1" ht="16.8" customHeight="1">
      <c r="A1862" s="40"/>
      <c r="B1862" s="46"/>
      <c r="C1862" s="310" t="s">
        <v>1794</v>
      </c>
      <c r="D1862" s="310" t="s">
        <v>359</v>
      </c>
      <c r="E1862" s="18" t="s">
        <v>1</v>
      </c>
      <c r="F1862" s="311">
        <v>13</v>
      </c>
      <c r="G1862" s="40"/>
      <c r="H1862" s="46"/>
    </row>
    <row r="1863" s="2" customFormat="1" ht="16.8" customHeight="1">
      <c r="A1863" s="40"/>
      <c r="B1863" s="46"/>
      <c r="C1863" s="312" t="s">
        <v>2478</v>
      </c>
      <c r="D1863" s="40"/>
      <c r="E1863" s="40"/>
      <c r="F1863" s="40"/>
      <c r="G1863" s="40"/>
      <c r="H1863" s="46"/>
    </row>
    <row r="1864" s="2" customFormat="1">
      <c r="A1864" s="40"/>
      <c r="B1864" s="46"/>
      <c r="C1864" s="310" t="s">
        <v>1910</v>
      </c>
      <c r="D1864" s="310" t="s">
        <v>1911</v>
      </c>
      <c r="E1864" s="18" t="s">
        <v>584</v>
      </c>
      <c r="F1864" s="311">
        <v>15</v>
      </c>
      <c r="G1864" s="40"/>
      <c r="H1864" s="46"/>
    </row>
    <row r="1865" s="2" customFormat="1" ht="16.8" customHeight="1">
      <c r="A1865" s="40"/>
      <c r="B1865" s="46"/>
      <c r="C1865" s="310" t="s">
        <v>1913</v>
      </c>
      <c r="D1865" s="310" t="s">
        <v>1914</v>
      </c>
      <c r="E1865" s="18" t="s">
        <v>584</v>
      </c>
      <c r="F1865" s="311">
        <v>15</v>
      </c>
      <c r="G1865" s="40"/>
      <c r="H1865" s="46"/>
    </row>
    <row r="1866" s="2" customFormat="1" ht="16.8" customHeight="1">
      <c r="A1866" s="40"/>
      <c r="B1866" s="46"/>
      <c r="C1866" s="310" t="s">
        <v>1916</v>
      </c>
      <c r="D1866" s="310" t="s">
        <v>1917</v>
      </c>
      <c r="E1866" s="18" t="s">
        <v>584</v>
      </c>
      <c r="F1866" s="311">
        <v>15</v>
      </c>
      <c r="G1866" s="40"/>
      <c r="H1866" s="46"/>
    </row>
    <row r="1867" s="2" customFormat="1" ht="16.8" customHeight="1">
      <c r="A1867" s="40"/>
      <c r="B1867" s="46"/>
      <c r="C1867" s="306" t="s">
        <v>198</v>
      </c>
      <c r="D1867" s="307" t="s">
        <v>1</v>
      </c>
      <c r="E1867" s="308" t="s">
        <v>1</v>
      </c>
      <c r="F1867" s="309">
        <v>66.792000000000002</v>
      </c>
      <c r="G1867" s="40"/>
      <c r="H1867" s="46"/>
    </row>
    <row r="1868" s="2" customFormat="1" ht="16.8" customHeight="1">
      <c r="A1868" s="40"/>
      <c r="B1868" s="46"/>
      <c r="C1868" s="310" t="s">
        <v>198</v>
      </c>
      <c r="D1868" s="310" t="s">
        <v>1869</v>
      </c>
      <c r="E1868" s="18" t="s">
        <v>1</v>
      </c>
      <c r="F1868" s="311">
        <v>66.792000000000002</v>
      </c>
      <c r="G1868" s="40"/>
      <c r="H1868" s="46"/>
    </row>
    <row r="1869" s="2" customFormat="1" ht="16.8" customHeight="1">
      <c r="A1869" s="40"/>
      <c r="B1869" s="46"/>
      <c r="C1869" s="312" t="s">
        <v>2478</v>
      </c>
      <c r="D1869" s="40"/>
      <c r="E1869" s="40"/>
      <c r="F1869" s="40"/>
      <c r="G1869" s="40"/>
      <c r="H1869" s="46"/>
    </row>
    <row r="1870" s="2" customFormat="1" ht="16.8" customHeight="1">
      <c r="A1870" s="40"/>
      <c r="B1870" s="46"/>
      <c r="C1870" s="310" t="s">
        <v>452</v>
      </c>
      <c r="D1870" s="310" t="s">
        <v>453</v>
      </c>
      <c r="E1870" s="18" t="s">
        <v>348</v>
      </c>
      <c r="F1870" s="311">
        <v>66.792000000000002</v>
      </c>
      <c r="G1870" s="40"/>
      <c r="H1870" s="46"/>
    </row>
    <row r="1871" s="2" customFormat="1" ht="16.8" customHeight="1">
      <c r="A1871" s="40"/>
      <c r="B1871" s="46"/>
      <c r="C1871" s="310" t="s">
        <v>457</v>
      </c>
      <c r="D1871" s="310" t="s">
        <v>458</v>
      </c>
      <c r="E1871" s="18" t="s">
        <v>426</v>
      </c>
      <c r="F1871" s="311">
        <v>133.584</v>
      </c>
      <c r="G1871" s="40"/>
      <c r="H1871" s="46"/>
    </row>
    <row r="1872" s="2" customFormat="1" ht="16.8" customHeight="1">
      <c r="A1872" s="40"/>
      <c r="B1872" s="46"/>
      <c r="C1872" s="306" t="s">
        <v>1242</v>
      </c>
      <c r="D1872" s="307" t="s">
        <v>1</v>
      </c>
      <c r="E1872" s="308" t="s">
        <v>1</v>
      </c>
      <c r="F1872" s="309">
        <v>560</v>
      </c>
      <c r="G1872" s="40"/>
      <c r="H1872" s="46"/>
    </row>
    <row r="1873" s="2" customFormat="1" ht="16.8" customHeight="1">
      <c r="A1873" s="40"/>
      <c r="B1873" s="46"/>
      <c r="C1873" s="310" t="s">
        <v>1240</v>
      </c>
      <c r="D1873" s="310" t="s">
        <v>2145</v>
      </c>
      <c r="E1873" s="18" t="s">
        <v>1</v>
      </c>
      <c r="F1873" s="311">
        <v>124.68000000000001</v>
      </c>
      <c r="G1873" s="40"/>
      <c r="H1873" s="46"/>
    </row>
    <row r="1874" s="2" customFormat="1" ht="16.8" customHeight="1">
      <c r="A1874" s="40"/>
      <c r="B1874" s="46"/>
      <c r="C1874" s="310" t="s">
        <v>1262</v>
      </c>
      <c r="D1874" s="310" t="s">
        <v>2146</v>
      </c>
      <c r="E1874" s="18" t="s">
        <v>1</v>
      </c>
      <c r="F1874" s="311">
        <v>425.827</v>
      </c>
      <c r="G1874" s="40"/>
      <c r="H1874" s="46"/>
    </row>
    <row r="1875" s="2" customFormat="1" ht="16.8" customHeight="1">
      <c r="A1875" s="40"/>
      <c r="B1875" s="46"/>
      <c r="C1875" s="310" t="s">
        <v>2121</v>
      </c>
      <c r="D1875" s="310" t="s">
        <v>2147</v>
      </c>
      <c r="E1875" s="18" t="s">
        <v>1</v>
      </c>
      <c r="F1875" s="311">
        <v>9.4930000000000003</v>
      </c>
      <c r="G1875" s="40"/>
      <c r="H1875" s="46"/>
    </row>
    <row r="1876" s="2" customFormat="1" ht="16.8" customHeight="1">
      <c r="A1876" s="40"/>
      <c r="B1876" s="46"/>
      <c r="C1876" s="310" t="s">
        <v>1242</v>
      </c>
      <c r="D1876" s="310" t="s">
        <v>281</v>
      </c>
      <c r="E1876" s="18" t="s">
        <v>1</v>
      </c>
      <c r="F1876" s="311">
        <v>560</v>
      </c>
      <c r="G1876" s="40"/>
      <c r="H1876" s="46"/>
    </row>
    <row r="1877" s="2" customFormat="1" ht="16.8" customHeight="1">
      <c r="A1877" s="40"/>
      <c r="B1877" s="46"/>
      <c r="C1877" s="312" t="s">
        <v>2478</v>
      </c>
      <c r="D1877" s="40"/>
      <c r="E1877" s="40"/>
      <c r="F1877" s="40"/>
      <c r="G1877" s="40"/>
      <c r="H1877" s="46"/>
    </row>
    <row r="1878" s="2" customFormat="1" ht="16.8" customHeight="1">
      <c r="A1878" s="40"/>
      <c r="B1878" s="46"/>
      <c r="C1878" s="310" t="s">
        <v>1254</v>
      </c>
      <c r="D1878" s="310" t="s">
        <v>1255</v>
      </c>
      <c r="E1878" s="18" t="s">
        <v>269</v>
      </c>
      <c r="F1878" s="311">
        <v>308</v>
      </c>
      <c r="G1878" s="40"/>
      <c r="H1878" s="46"/>
    </row>
    <row r="1879" s="2" customFormat="1">
      <c r="A1879" s="40"/>
      <c r="B1879" s="46"/>
      <c r="C1879" s="310" t="s">
        <v>1302</v>
      </c>
      <c r="D1879" s="310" t="s">
        <v>1303</v>
      </c>
      <c r="E1879" s="18" t="s">
        <v>269</v>
      </c>
      <c r="F1879" s="311">
        <v>308</v>
      </c>
      <c r="G1879" s="40"/>
      <c r="H1879" s="46"/>
    </row>
    <row r="1880" s="2" customFormat="1" ht="16.8" customHeight="1">
      <c r="A1880" s="40"/>
      <c r="B1880" s="46"/>
      <c r="C1880" s="310" t="s">
        <v>1314</v>
      </c>
      <c r="D1880" s="310" t="s">
        <v>1315</v>
      </c>
      <c r="E1880" s="18" t="s">
        <v>269</v>
      </c>
      <c r="F1880" s="311">
        <v>308</v>
      </c>
      <c r="G1880" s="40"/>
      <c r="H1880" s="46"/>
    </row>
    <row r="1881" s="2" customFormat="1" ht="16.8" customHeight="1">
      <c r="A1881" s="40"/>
      <c r="B1881" s="46"/>
      <c r="C1881" s="310" t="s">
        <v>1345</v>
      </c>
      <c r="D1881" s="310" t="s">
        <v>1346</v>
      </c>
      <c r="E1881" s="18" t="s">
        <v>269</v>
      </c>
      <c r="F1881" s="311">
        <v>308</v>
      </c>
      <c r="G1881" s="40"/>
      <c r="H1881" s="46"/>
    </row>
    <row r="1882" s="2" customFormat="1" ht="16.8" customHeight="1">
      <c r="A1882" s="40"/>
      <c r="B1882" s="46"/>
      <c r="C1882" s="306" t="s">
        <v>1244</v>
      </c>
      <c r="D1882" s="307" t="s">
        <v>1</v>
      </c>
      <c r="E1882" s="308" t="s">
        <v>1</v>
      </c>
      <c r="F1882" s="309">
        <v>134.173</v>
      </c>
      <c r="G1882" s="40"/>
      <c r="H1882" s="46"/>
    </row>
    <row r="1883" s="2" customFormat="1" ht="16.8" customHeight="1">
      <c r="A1883" s="40"/>
      <c r="B1883" s="46"/>
      <c r="C1883" s="310" t="s">
        <v>1244</v>
      </c>
      <c r="D1883" s="310" t="s">
        <v>2149</v>
      </c>
      <c r="E1883" s="18" t="s">
        <v>1</v>
      </c>
      <c r="F1883" s="311">
        <v>134.173</v>
      </c>
      <c r="G1883" s="40"/>
      <c r="H1883" s="46"/>
    </row>
    <row r="1884" s="2" customFormat="1" ht="16.8" customHeight="1">
      <c r="A1884" s="40"/>
      <c r="B1884" s="46"/>
      <c r="C1884" s="312" t="s">
        <v>2478</v>
      </c>
      <c r="D1884" s="40"/>
      <c r="E1884" s="40"/>
      <c r="F1884" s="40"/>
      <c r="G1884" s="40"/>
      <c r="H1884" s="46"/>
    </row>
    <row r="1885" s="2" customFormat="1">
      <c r="A1885" s="40"/>
      <c r="B1885" s="46"/>
      <c r="C1885" s="310" t="s">
        <v>1266</v>
      </c>
      <c r="D1885" s="310" t="s">
        <v>1267</v>
      </c>
      <c r="E1885" s="18" t="s">
        <v>269</v>
      </c>
      <c r="F1885" s="311">
        <v>134.173</v>
      </c>
      <c r="G1885" s="40"/>
      <c r="H1885" s="46"/>
    </row>
    <row r="1886" s="2" customFormat="1" ht="16.8" customHeight="1">
      <c r="A1886" s="40"/>
      <c r="B1886" s="46"/>
      <c r="C1886" s="310" t="s">
        <v>1269</v>
      </c>
      <c r="D1886" s="310" t="s">
        <v>1270</v>
      </c>
      <c r="E1886" s="18" t="s">
        <v>269</v>
      </c>
      <c r="F1886" s="311">
        <v>134.173</v>
      </c>
      <c r="G1886" s="40"/>
      <c r="H1886" s="46"/>
    </row>
    <row r="1887" s="2" customFormat="1" ht="16.8" customHeight="1">
      <c r="A1887" s="40"/>
      <c r="B1887" s="46"/>
      <c r="C1887" s="310" t="s">
        <v>1307</v>
      </c>
      <c r="D1887" s="310" t="s">
        <v>1308</v>
      </c>
      <c r="E1887" s="18" t="s">
        <v>269</v>
      </c>
      <c r="F1887" s="311">
        <v>134.173</v>
      </c>
      <c r="G1887" s="40"/>
      <c r="H1887" s="46"/>
    </row>
    <row r="1888" s="2" customFormat="1" ht="16.8" customHeight="1">
      <c r="A1888" s="40"/>
      <c r="B1888" s="46"/>
      <c r="C1888" s="310" t="s">
        <v>1311</v>
      </c>
      <c r="D1888" s="310" t="s">
        <v>1312</v>
      </c>
      <c r="E1888" s="18" t="s">
        <v>269</v>
      </c>
      <c r="F1888" s="311">
        <v>134.173</v>
      </c>
      <c r="G1888" s="40"/>
      <c r="H1888" s="46"/>
    </row>
    <row r="1889" s="2" customFormat="1" ht="16.8" customHeight="1">
      <c r="A1889" s="40"/>
      <c r="B1889" s="46"/>
      <c r="C1889" s="310" t="s">
        <v>969</v>
      </c>
      <c r="D1889" s="310" t="s">
        <v>425</v>
      </c>
      <c r="E1889" s="18" t="s">
        <v>426</v>
      </c>
      <c r="F1889" s="311">
        <v>122.76900000000001</v>
      </c>
      <c r="G1889" s="40"/>
      <c r="H1889" s="46"/>
    </row>
    <row r="1890" s="2" customFormat="1" ht="16.8" customHeight="1">
      <c r="A1890" s="40"/>
      <c r="B1890" s="46"/>
      <c r="C1890" s="306" t="s">
        <v>1240</v>
      </c>
      <c r="D1890" s="307" t="s">
        <v>1</v>
      </c>
      <c r="E1890" s="308" t="s">
        <v>1</v>
      </c>
      <c r="F1890" s="309">
        <v>124.68000000000001</v>
      </c>
      <c r="G1890" s="40"/>
      <c r="H1890" s="46"/>
    </row>
    <row r="1891" s="2" customFormat="1" ht="16.8" customHeight="1">
      <c r="A1891" s="40"/>
      <c r="B1891" s="46"/>
      <c r="C1891" s="310" t="s">
        <v>1240</v>
      </c>
      <c r="D1891" s="310" t="s">
        <v>2145</v>
      </c>
      <c r="E1891" s="18" t="s">
        <v>1</v>
      </c>
      <c r="F1891" s="311">
        <v>124.68000000000001</v>
      </c>
      <c r="G1891" s="40"/>
      <c r="H1891" s="46"/>
    </row>
    <row r="1892" s="2" customFormat="1" ht="16.8" customHeight="1">
      <c r="A1892" s="40"/>
      <c r="B1892" s="46"/>
      <c r="C1892" s="312" t="s">
        <v>2478</v>
      </c>
      <c r="D1892" s="40"/>
      <c r="E1892" s="40"/>
      <c r="F1892" s="40"/>
      <c r="G1892" s="40"/>
      <c r="H1892" s="46"/>
    </row>
    <row r="1893" s="2" customFormat="1" ht="16.8" customHeight="1">
      <c r="A1893" s="40"/>
      <c r="B1893" s="46"/>
      <c r="C1893" s="310" t="s">
        <v>1254</v>
      </c>
      <c r="D1893" s="310" t="s">
        <v>1255</v>
      </c>
      <c r="E1893" s="18" t="s">
        <v>269</v>
      </c>
      <c r="F1893" s="311">
        <v>308</v>
      </c>
      <c r="G1893" s="40"/>
      <c r="H1893" s="46"/>
    </row>
    <row r="1894" s="2" customFormat="1">
      <c r="A1894" s="40"/>
      <c r="B1894" s="46"/>
      <c r="C1894" s="310" t="s">
        <v>1266</v>
      </c>
      <c r="D1894" s="310" t="s">
        <v>1267</v>
      </c>
      <c r="E1894" s="18" t="s">
        <v>269</v>
      </c>
      <c r="F1894" s="311">
        <v>134.173</v>
      </c>
      <c r="G1894" s="40"/>
      <c r="H1894" s="46"/>
    </row>
    <row r="1895" s="2" customFormat="1" ht="16.8" customHeight="1">
      <c r="A1895" s="40"/>
      <c r="B1895" s="46"/>
      <c r="C1895" s="306" t="s">
        <v>2121</v>
      </c>
      <c r="D1895" s="307" t="s">
        <v>1</v>
      </c>
      <c r="E1895" s="308" t="s">
        <v>1</v>
      </c>
      <c r="F1895" s="309">
        <v>9.4930000000000003</v>
      </c>
      <c r="G1895" s="40"/>
      <c r="H1895" s="46"/>
    </row>
    <row r="1896" s="2" customFormat="1" ht="16.8" customHeight="1">
      <c r="A1896" s="40"/>
      <c r="B1896" s="46"/>
      <c r="C1896" s="310" t="s">
        <v>2121</v>
      </c>
      <c r="D1896" s="310" t="s">
        <v>2147</v>
      </c>
      <c r="E1896" s="18" t="s">
        <v>1</v>
      </c>
      <c r="F1896" s="311">
        <v>9.4930000000000003</v>
      </c>
      <c r="G1896" s="40"/>
      <c r="H1896" s="46"/>
    </row>
    <row r="1897" s="2" customFormat="1" ht="16.8" customHeight="1">
      <c r="A1897" s="40"/>
      <c r="B1897" s="46"/>
      <c r="C1897" s="312" t="s">
        <v>2478</v>
      </c>
      <c r="D1897" s="40"/>
      <c r="E1897" s="40"/>
      <c r="F1897" s="40"/>
      <c r="G1897" s="40"/>
      <c r="H1897" s="46"/>
    </row>
    <row r="1898" s="2" customFormat="1" ht="16.8" customHeight="1">
      <c r="A1898" s="40"/>
      <c r="B1898" s="46"/>
      <c r="C1898" s="310" t="s">
        <v>1254</v>
      </c>
      <c r="D1898" s="310" t="s">
        <v>1255</v>
      </c>
      <c r="E1898" s="18" t="s">
        <v>269</v>
      </c>
      <c r="F1898" s="311">
        <v>308</v>
      </c>
      <c r="G1898" s="40"/>
      <c r="H1898" s="46"/>
    </row>
    <row r="1899" s="2" customFormat="1">
      <c r="A1899" s="40"/>
      <c r="B1899" s="46"/>
      <c r="C1899" s="310" t="s">
        <v>1266</v>
      </c>
      <c r="D1899" s="310" t="s">
        <v>1267</v>
      </c>
      <c r="E1899" s="18" t="s">
        <v>269</v>
      </c>
      <c r="F1899" s="311">
        <v>134.173</v>
      </c>
      <c r="G1899" s="40"/>
      <c r="H1899" s="46"/>
    </row>
    <row r="1900" s="2" customFormat="1">
      <c r="A1900" s="40"/>
      <c r="B1900" s="46"/>
      <c r="C1900" s="310" t="s">
        <v>1278</v>
      </c>
      <c r="D1900" s="310" t="s">
        <v>1279</v>
      </c>
      <c r="E1900" s="18" t="s">
        <v>348</v>
      </c>
      <c r="F1900" s="311">
        <v>81.200999999999993</v>
      </c>
      <c r="G1900" s="40"/>
      <c r="H1900" s="46"/>
    </row>
    <row r="1901" s="2" customFormat="1" ht="16.8" customHeight="1">
      <c r="A1901" s="40"/>
      <c r="B1901" s="46"/>
      <c r="C1901" s="306" t="s">
        <v>1262</v>
      </c>
      <c r="D1901" s="307" t="s">
        <v>1</v>
      </c>
      <c r="E1901" s="308" t="s">
        <v>1</v>
      </c>
      <c r="F1901" s="309">
        <v>425.827</v>
      </c>
      <c r="G1901" s="40"/>
      <c r="H1901" s="46"/>
    </row>
    <row r="1902" s="2" customFormat="1" ht="16.8" customHeight="1">
      <c r="A1902" s="40"/>
      <c r="B1902" s="46"/>
      <c r="C1902" s="310" t="s">
        <v>1262</v>
      </c>
      <c r="D1902" s="310" t="s">
        <v>2146</v>
      </c>
      <c r="E1902" s="18" t="s">
        <v>1</v>
      </c>
      <c r="F1902" s="311">
        <v>425.827</v>
      </c>
      <c r="G1902" s="40"/>
      <c r="H1902" s="46"/>
    </row>
    <row r="1903" s="2" customFormat="1" ht="16.8" customHeight="1">
      <c r="A1903" s="40"/>
      <c r="B1903" s="46"/>
      <c r="C1903" s="306" t="s">
        <v>194</v>
      </c>
      <c r="D1903" s="307" t="s">
        <v>1</v>
      </c>
      <c r="E1903" s="308" t="s">
        <v>1</v>
      </c>
      <c r="F1903" s="309">
        <v>162.40199999999999</v>
      </c>
      <c r="G1903" s="40"/>
      <c r="H1903" s="46"/>
    </row>
    <row r="1904" s="2" customFormat="1" ht="16.8" customHeight="1">
      <c r="A1904" s="40"/>
      <c r="B1904" s="46"/>
      <c r="C1904" s="310" t="s">
        <v>194</v>
      </c>
      <c r="D1904" s="310" t="s">
        <v>428</v>
      </c>
      <c r="E1904" s="18" t="s">
        <v>1</v>
      </c>
      <c r="F1904" s="311">
        <v>162.40199999999999</v>
      </c>
      <c r="G1904" s="40"/>
      <c r="H1904" s="46"/>
    </row>
    <row r="1905" s="2" customFormat="1" ht="16.8" customHeight="1">
      <c r="A1905" s="40"/>
      <c r="B1905" s="46"/>
      <c r="C1905" s="312" t="s">
        <v>2478</v>
      </c>
      <c r="D1905" s="40"/>
      <c r="E1905" s="40"/>
      <c r="F1905" s="40"/>
      <c r="G1905" s="40"/>
      <c r="H1905" s="46"/>
    </row>
    <row r="1906" s="2" customFormat="1" ht="16.8" customHeight="1">
      <c r="A1906" s="40"/>
      <c r="B1906" s="46"/>
      <c r="C1906" s="310" t="s">
        <v>424</v>
      </c>
      <c r="D1906" s="310" t="s">
        <v>425</v>
      </c>
      <c r="E1906" s="18" t="s">
        <v>426</v>
      </c>
      <c r="F1906" s="311">
        <v>324.80399999999997</v>
      </c>
      <c r="G1906" s="40"/>
      <c r="H1906" s="46"/>
    </row>
    <row r="1907" s="2" customFormat="1" ht="16.8" customHeight="1">
      <c r="A1907" s="40"/>
      <c r="B1907" s="46"/>
      <c r="C1907" s="310" t="s">
        <v>431</v>
      </c>
      <c r="D1907" s="310" t="s">
        <v>432</v>
      </c>
      <c r="E1907" s="18" t="s">
        <v>348</v>
      </c>
      <c r="F1907" s="311">
        <v>162.40199999999999</v>
      </c>
      <c r="G1907" s="40"/>
      <c r="H1907" s="46"/>
    </row>
    <row r="1908" s="2" customFormat="1" ht="16.8" customHeight="1">
      <c r="A1908" s="40"/>
      <c r="B1908" s="46"/>
      <c r="C1908" s="306" t="s">
        <v>191</v>
      </c>
      <c r="D1908" s="307" t="s">
        <v>1</v>
      </c>
      <c r="E1908" s="308" t="s">
        <v>1</v>
      </c>
      <c r="F1908" s="309">
        <v>81.200999999999993</v>
      </c>
      <c r="G1908" s="40"/>
      <c r="H1908" s="46"/>
    </row>
    <row r="1909" s="2" customFormat="1" ht="16.8" customHeight="1">
      <c r="A1909" s="40"/>
      <c r="B1909" s="46"/>
      <c r="C1909" s="310" t="s">
        <v>191</v>
      </c>
      <c r="D1909" s="310" t="s">
        <v>1290</v>
      </c>
      <c r="E1909" s="18" t="s">
        <v>1</v>
      </c>
      <c r="F1909" s="311">
        <v>81.200999999999993</v>
      </c>
      <c r="G1909" s="40"/>
      <c r="H1909" s="46"/>
    </row>
    <row r="1910" s="2" customFormat="1" ht="16.8" customHeight="1">
      <c r="A1910" s="40"/>
      <c r="B1910" s="46"/>
      <c r="C1910" s="312" t="s">
        <v>2478</v>
      </c>
      <c r="D1910" s="40"/>
      <c r="E1910" s="40"/>
      <c r="F1910" s="40"/>
      <c r="G1910" s="40"/>
      <c r="H1910" s="46"/>
    </row>
    <row r="1911" s="2" customFormat="1">
      <c r="A1911" s="40"/>
      <c r="B1911" s="46"/>
      <c r="C1911" s="310" t="s">
        <v>388</v>
      </c>
      <c r="D1911" s="310" t="s">
        <v>389</v>
      </c>
      <c r="E1911" s="18" t="s">
        <v>348</v>
      </c>
      <c r="F1911" s="311">
        <v>81.200999999999993</v>
      </c>
      <c r="G1911" s="40"/>
      <c r="H1911" s="46"/>
    </row>
    <row r="1912" s="2" customFormat="1">
      <c r="A1912" s="40"/>
      <c r="B1912" s="46"/>
      <c r="C1912" s="310" t="s">
        <v>396</v>
      </c>
      <c r="D1912" s="310" t="s">
        <v>397</v>
      </c>
      <c r="E1912" s="18" t="s">
        <v>348</v>
      </c>
      <c r="F1912" s="311">
        <v>324.80399999999997</v>
      </c>
      <c r="G1912" s="40"/>
      <c r="H1912" s="46"/>
    </row>
    <row r="1913" s="2" customFormat="1" ht="16.8" customHeight="1">
      <c r="A1913" s="40"/>
      <c r="B1913" s="46"/>
      <c r="C1913" s="310" t="s">
        <v>424</v>
      </c>
      <c r="D1913" s="310" t="s">
        <v>425</v>
      </c>
      <c r="E1913" s="18" t="s">
        <v>426</v>
      </c>
      <c r="F1913" s="311">
        <v>324.80399999999997</v>
      </c>
      <c r="G1913" s="40"/>
      <c r="H1913" s="46"/>
    </row>
    <row r="1914" s="2" customFormat="1" ht="16.8" customHeight="1">
      <c r="A1914" s="40"/>
      <c r="B1914" s="46"/>
      <c r="C1914" s="306" t="s">
        <v>193</v>
      </c>
      <c r="D1914" s="307" t="s">
        <v>1</v>
      </c>
      <c r="E1914" s="308" t="s">
        <v>1</v>
      </c>
      <c r="F1914" s="309">
        <v>81.200999999999993</v>
      </c>
      <c r="G1914" s="40"/>
      <c r="H1914" s="46"/>
    </row>
    <row r="1915" s="2" customFormat="1" ht="16.8" customHeight="1">
      <c r="A1915" s="40"/>
      <c r="B1915" s="46"/>
      <c r="C1915" s="310" t="s">
        <v>1</v>
      </c>
      <c r="D1915" s="310" t="s">
        <v>391</v>
      </c>
      <c r="E1915" s="18" t="s">
        <v>1</v>
      </c>
      <c r="F1915" s="311">
        <v>0</v>
      </c>
      <c r="G1915" s="40"/>
      <c r="H1915" s="46"/>
    </row>
    <row r="1916" s="2" customFormat="1" ht="16.8" customHeight="1">
      <c r="A1916" s="40"/>
      <c r="B1916" s="46"/>
      <c r="C1916" s="310" t="s">
        <v>193</v>
      </c>
      <c r="D1916" s="310" t="s">
        <v>1293</v>
      </c>
      <c r="E1916" s="18" t="s">
        <v>1</v>
      </c>
      <c r="F1916" s="311">
        <v>81.200999999999993</v>
      </c>
      <c r="G1916" s="40"/>
      <c r="H1916" s="46"/>
    </row>
    <row r="1917" s="2" customFormat="1" ht="16.8" customHeight="1">
      <c r="A1917" s="40"/>
      <c r="B1917" s="46"/>
      <c r="C1917" s="312" t="s">
        <v>2478</v>
      </c>
      <c r="D1917" s="40"/>
      <c r="E1917" s="40"/>
      <c r="F1917" s="40"/>
      <c r="G1917" s="40"/>
      <c r="H1917" s="46"/>
    </row>
    <row r="1918" s="2" customFormat="1">
      <c r="A1918" s="40"/>
      <c r="B1918" s="46"/>
      <c r="C1918" s="310" t="s">
        <v>400</v>
      </c>
      <c r="D1918" s="310" t="s">
        <v>401</v>
      </c>
      <c r="E1918" s="18" t="s">
        <v>348</v>
      </c>
      <c r="F1918" s="311">
        <v>81.200999999999993</v>
      </c>
      <c r="G1918" s="40"/>
      <c r="H1918" s="46"/>
    </row>
    <row r="1919" s="2" customFormat="1">
      <c r="A1919" s="40"/>
      <c r="B1919" s="46"/>
      <c r="C1919" s="310" t="s">
        <v>405</v>
      </c>
      <c r="D1919" s="310" t="s">
        <v>406</v>
      </c>
      <c r="E1919" s="18" t="s">
        <v>348</v>
      </c>
      <c r="F1919" s="311">
        <v>324.80399999999997</v>
      </c>
      <c r="G1919" s="40"/>
      <c r="H1919" s="46"/>
    </row>
    <row r="1920" s="2" customFormat="1" ht="16.8" customHeight="1">
      <c r="A1920" s="40"/>
      <c r="B1920" s="46"/>
      <c r="C1920" s="310" t="s">
        <v>424</v>
      </c>
      <c r="D1920" s="310" t="s">
        <v>425</v>
      </c>
      <c r="E1920" s="18" t="s">
        <v>426</v>
      </c>
      <c r="F1920" s="311">
        <v>324.80399999999997</v>
      </c>
      <c r="G1920" s="40"/>
      <c r="H1920" s="46"/>
    </row>
    <row r="1921" s="2" customFormat="1" ht="16.8" customHeight="1">
      <c r="A1921" s="40"/>
      <c r="B1921" s="46"/>
      <c r="C1921" s="306" t="s">
        <v>185</v>
      </c>
      <c r="D1921" s="307" t="s">
        <v>1</v>
      </c>
      <c r="E1921" s="308" t="s">
        <v>1</v>
      </c>
      <c r="F1921" s="309">
        <v>433.35399999999998</v>
      </c>
      <c r="G1921" s="40"/>
      <c r="H1921" s="46"/>
    </row>
    <row r="1922" s="2" customFormat="1" ht="16.8" customHeight="1">
      <c r="A1922" s="40"/>
      <c r="B1922" s="46"/>
      <c r="C1922" s="310" t="s">
        <v>185</v>
      </c>
      <c r="D1922" s="310" t="s">
        <v>1849</v>
      </c>
      <c r="E1922" s="18" t="s">
        <v>1</v>
      </c>
      <c r="F1922" s="311">
        <v>433.35399999999998</v>
      </c>
      <c r="G1922" s="40"/>
      <c r="H1922" s="46"/>
    </row>
    <row r="1923" s="2" customFormat="1" ht="16.8" customHeight="1">
      <c r="A1923" s="40"/>
      <c r="B1923" s="46"/>
      <c r="C1923" s="312" t="s">
        <v>2478</v>
      </c>
      <c r="D1923" s="40"/>
      <c r="E1923" s="40"/>
      <c r="F1923" s="40"/>
      <c r="G1923" s="40"/>
      <c r="H1923" s="46"/>
    </row>
    <row r="1924" s="2" customFormat="1" ht="16.8" customHeight="1">
      <c r="A1924" s="40"/>
      <c r="B1924" s="46"/>
      <c r="C1924" s="310" t="s">
        <v>369</v>
      </c>
      <c r="D1924" s="310" t="s">
        <v>370</v>
      </c>
      <c r="E1924" s="18" t="s">
        <v>269</v>
      </c>
      <c r="F1924" s="311">
        <v>433.35399999999998</v>
      </c>
      <c r="G1924" s="40"/>
      <c r="H1924" s="46"/>
    </row>
    <row r="1925" s="2" customFormat="1" ht="16.8" customHeight="1">
      <c r="A1925" s="40"/>
      <c r="B1925" s="46"/>
      <c r="C1925" s="310" t="s">
        <v>374</v>
      </c>
      <c r="D1925" s="310" t="s">
        <v>375</v>
      </c>
      <c r="E1925" s="18" t="s">
        <v>269</v>
      </c>
      <c r="F1925" s="311">
        <v>433.35399999999998</v>
      </c>
      <c r="G1925" s="40"/>
      <c r="H1925" s="46"/>
    </row>
    <row r="1926" s="2" customFormat="1" ht="16.8" customHeight="1">
      <c r="A1926" s="40"/>
      <c r="B1926" s="46"/>
      <c r="C1926" s="306" t="s">
        <v>1769</v>
      </c>
      <c r="D1926" s="307" t="s">
        <v>1</v>
      </c>
      <c r="E1926" s="308" t="s">
        <v>1</v>
      </c>
      <c r="F1926" s="309">
        <v>1.968</v>
      </c>
      <c r="G1926" s="40"/>
      <c r="H1926" s="46"/>
    </row>
    <row r="1927" s="2" customFormat="1" ht="16.8" customHeight="1">
      <c r="A1927" s="40"/>
      <c r="B1927" s="46"/>
      <c r="C1927" s="310" t="s">
        <v>1769</v>
      </c>
      <c r="D1927" s="310" t="s">
        <v>2143</v>
      </c>
      <c r="E1927" s="18" t="s">
        <v>1</v>
      </c>
      <c r="F1927" s="311">
        <v>1.968</v>
      </c>
      <c r="G1927" s="40"/>
      <c r="H1927" s="46"/>
    </row>
    <row r="1928" s="2" customFormat="1" ht="16.8" customHeight="1">
      <c r="A1928" s="40"/>
      <c r="B1928" s="46"/>
      <c r="C1928" s="312" t="s">
        <v>2478</v>
      </c>
      <c r="D1928" s="40"/>
      <c r="E1928" s="40"/>
      <c r="F1928" s="40"/>
      <c r="G1928" s="40"/>
      <c r="H1928" s="46"/>
    </row>
    <row r="1929" s="2" customFormat="1" ht="16.8" customHeight="1">
      <c r="A1929" s="40"/>
      <c r="B1929" s="46"/>
      <c r="C1929" s="310" t="s">
        <v>1254</v>
      </c>
      <c r="D1929" s="310" t="s">
        <v>1255</v>
      </c>
      <c r="E1929" s="18" t="s">
        <v>269</v>
      </c>
      <c r="F1929" s="311">
        <v>308</v>
      </c>
      <c r="G1929" s="40"/>
      <c r="H1929" s="46"/>
    </row>
    <row r="1930" s="2" customFormat="1">
      <c r="A1930" s="40"/>
      <c r="B1930" s="46"/>
      <c r="C1930" s="310" t="s">
        <v>1278</v>
      </c>
      <c r="D1930" s="310" t="s">
        <v>1279</v>
      </c>
      <c r="E1930" s="18" t="s">
        <v>348</v>
      </c>
      <c r="F1930" s="311">
        <v>81.200999999999993</v>
      </c>
      <c r="G1930" s="40"/>
      <c r="H1930" s="46"/>
    </row>
    <row r="1931" s="2" customFormat="1" ht="16.8" customHeight="1">
      <c r="A1931" s="40"/>
      <c r="B1931" s="46"/>
      <c r="C1931" s="310" t="s">
        <v>364</v>
      </c>
      <c r="D1931" s="310" t="s">
        <v>365</v>
      </c>
      <c r="E1931" s="18" t="s">
        <v>348</v>
      </c>
      <c r="F1931" s="311">
        <v>20.562999999999999</v>
      </c>
      <c r="G1931" s="40"/>
      <c r="H1931" s="46"/>
    </row>
    <row r="1932" s="2" customFormat="1" ht="16.8" customHeight="1">
      <c r="A1932" s="40"/>
      <c r="B1932" s="46"/>
      <c r="C1932" s="310" t="s">
        <v>369</v>
      </c>
      <c r="D1932" s="310" t="s">
        <v>370</v>
      </c>
      <c r="E1932" s="18" t="s">
        <v>269</v>
      </c>
      <c r="F1932" s="311">
        <v>433.35399999999998</v>
      </c>
      <c r="G1932" s="40"/>
      <c r="H1932" s="46"/>
    </row>
    <row r="1933" s="2" customFormat="1" ht="16.8" customHeight="1">
      <c r="A1933" s="40"/>
      <c r="B1933" s="46"/>
      <c r="C1933" s="306" t="s">
        <v>210</v>
      </c>
      <c r="D1933" s="307" t="s">
        <v>1</v>
      </c>
      <c r="E1933" s="308" t="s">
        <v>1</v>
      </c>
      <c r="F1933" s="309">
        <v>27.234999999999999</v>
      </c>
      <c r="G1933" s="40"/>
      <c r="H1933" s="46"/>
    </row>
    <row r="1934" s="2" customFormat="1" ht="16.8" customHeight="1">
      <c r="A1934" s="40"/>
      <c r="B1934" s="46"/>
      <c r="C1934" s="310" t="s">
        <v>210</v>
      </c>
      <c r="D1934" s="310" t="s">
        <v>2248</v>
      </c>
      <c r="E1934" s="18" t="s">
        <v>1</v>
      </c>
      <c r="F1934" s="311">
        <v>27.234999999999999</v>
      </c>
      <c r="G1934" s="40"/>
      <c r="H1934" s="46"/>
    </row>
    <row r="1935" s="2" customFormat="1" ht="16.8" customHeight="1">
      <c r="A1935" s="40"/>
      <c r="B1935" s="46"/>
      <c r="C1935" s="312" t="s">
        <v>2478</v>
      </c>
      <c r="D1935" s="40"/>
      <c r="E1935" s="40"/>
      <c r="F1935" s="40"/>
      <c r="G1935" s="40"/>
      <c r="H1935" s="46"/>
    </row>
    <row r="1936" s="2" customFormat="1" ht="16.8" customHeight="1">
      <c r="A1936" s="40"/>
      <c r="B1936" s="46"/>
      <c r="C1936" s="310" t="s">
        <v>2086</v>
      </c>
      <c r="D1936" s="310" t="s">
        <v>2087</v>
      </c>
      <c r="E1936" s="18" t="s">
        <v>426</v>
      </c>
      <c r="F1936" s="311">
        <v>27.234999999999999</v>
      </c>
      <c r="G1936" s="40"/>
      <c r="H1936" s="46"/>
    </row>
    <row r="1937" s="2" customFormat="1">
      <c r="A1937" s="40"/>
      <c r="B1937" s="46"/>
      <c r="C1937" s="310" t="s">
        <v>2090</v>
      </c>
      <c r="D1937" s="310" t="s">
        <v>2091</v>
      </c>
      <c r="E1937" s="18" t="s">
        <v>426</v>
      </c>
      <c r="F1937" s="311">
        <v>27.234999999999999</v>
      </c>
      <c r="G1937" s="40"/>
      <c r="H1937" s="46"/>
    </row>
    <row r="1938" s="2" customFormat="1" ht="16.8" customHeight="1">
      <c r="A1938" s="40"/>
      <c r="B1938" s="46"/>
      <c r="C1938" s="306" t="s">
        <v>1230</v>
      </c>
      <c r="D1938" s="307" t="s">
        <v>1</v>
      </c>
      <c r="E1938" s="308" t="s">
        <v>1</v>
      </c>
      <c r="F1938" s="309">
        <v>181.72</v>
      </c>
      <c r="G1938" s="40"/>
      <c r="H1938" s="46"/>
    </row>
    <row r="1939" s="2" customFormat="1" ht="16.8" customHeight="1">
      <c r="A1939" s="40"/>
      <c r="B1939" s="46"/>
      <c r="C1939" s="310" t="s">
        <v>1230</v>
      </c>
      <c r="D1939" s="310" t="s">
        <v>1364</v>
      </c>
      <c r="E1939" s="18" t="s">
        <v>1</v>
      </c>
      <c r="F1939" s="311">
        <v>181.72</v>
      </c>
      <c r="G1939" s="40"/>
      <c r="H1939" s="46"/>
    </row>
    <row r="1940" s="2" customFormat="1" ht="16.8" customHeight="1">
      <c r="A1940" s="40"/>
      <c r="B1940" s="46"/>
      <c r="C1940" s="312" t="s">
        <v>2478</v>
      </c>
      <c r="D1940" s="40"/>
      <c r="E1940" s="40"/>
      <c r="F1940" s="40"/>
      <c r="G1940" s="40"/>
      <c r="H1940" s="46"/>
    </row>
    <row r="1941" s="2" customFormat="1" ht="16.8" customHeight="1">
      <c r="A1941" s="40"/>
      <c r="B1941" s="46"/>
      <c r="C1941" s="310" t="s">
        <v>1210</v>
      </c>
      <c r="D1941" s="310" t="s">
        <v>1211</v>
      </c>
      <c r="E1941" s="18" t="s">
        <v>426</v>
      </c>
      <c r="F1941" s="311">
        <v>181.72</v>
      </c>
      <c r="G1941" s="40"/>
      <c r="H1941" s="46"/>
    </row>
    <row r="1942" s="2" customFormat="1" ht="16.8" customHeight="1">
      <c r="A1942" s="40"/>
      <c r="B1942" s="46"/>
      <c r="C1942" s="310" t="s">
        <v>954</v>
      </c>
      <c r="D1942" s="310" t="s">
        <v>955</v>
      </c>
      <c r="E1942" s="18" t="s">
        <v>426</v>
      </c>
      <c r="F1942" s="311">
        <v>486.209</v>
      </c>
      <c r="G1942" s="40"/>
      <c r="H1942" s="46"/>
    </row>
    <row r="1943" s="2" customFormat="1" ht="16.8" customHeight="1">
      <c r="A1943" s="40"/>
      <c r="B1943" s="46"/>
      <c r="C1943" s="306" t="s">
        <v>208</v>
      </c>
      <c r="D1943" s="307" t="s">
        <v>1</v>
      </c>
      <c r="E1943" s="308" t="s">
        <v>1</v>
      </c>
      <c r="F1943" s="309">
        <v>122.76900000000001</v>
      </c>
      <c r="G1943" s="40"/>
      <c r="H1943" s="46"/>
    </row>
    <row r="1944" s="2" customFormat="1" ht="16.8" customHeight="1">
      <c r="A1944" s="40"/>
      <c r="B1944" s="46"/>
      <c r="C1944" s="310" t="s">
        <v>208</v>
      </c>
      <c r="D1944" s="310" t="s">
        <v>1359</v>
      </c>
      <c r="E1944" s="18" t="s">
        <v>1</v>
      </c>
      <c r="F1944" s="311">
        <v>122.76900000000001</v>
      </c>
      <c r="G1944" s="40"/>
      <c r="H1944" s="46"/>
    </row>
    <row r="1945" s="2" customFormat="1" ht="16.8" customHeight="1">
      <c r="A1945" s="40"/>
      <c r="B1945" s="46"/>
      <c r="C1945" s="306" t="s">
        <v>204</v>
      </c>
      <c r="D1945" s="307" t="s">
        <v>1</v>
      </c>
      <c r="E1945" s="308" t="s">
        <v>1</v>
      </c>
      <c r="F1945" s="309">
        <v>122.76900000000001</v>
      </c>
      <c r="G1945" s="40"/>
      <c r="H1945" s="46"/>
    </row>
    <row r="1946" s="2" customFormat="1" ht="16.8" customHeight="1">
      <c r="A1946" s="40"/>
      <c r="B1946" s="46"/>
      <c r="C1946" s="310" t="s">
        <v>204</v>
      </c>
      <c r="D1946" s="310" t="s">
        <v>1366</v>
      </c>
      <c r="E1946" s="18" t="s">
        <v>1</v>
      </c>
      <c r="F1946" s="311">
        <v>122.76900000000001</v>
      </c>
      <c r="G1946" s="40"/>
      <c r="H1946" s="46"/>
    </row>
    <row r="1947" s="2" customFormat="1" ht="16.8" customHeight="1">
      <c r="A1947" s="40"/>
      <c r="B1947" s="46"/>
      <c r="C1947" s="312" t="s">
        <v>2478</v>
      </c>
      <c r="D1947" s="40"/>
      <c r="E1947" s="40"/>
      <c r="F1947" s="40"/>
      <c r="G1947" s="40"/>
      <c r="H1947" s="46"/>
    </row>
    <row r="1948" s="2" customFormat="1" ht="16.8" customHeight="1">
      <c r="A1948" s="40"/>
      <c r="B1948" s="46"/>
      <c r="C1948" s="310" t="s">
        <v>969</v>
      </c>
      <c r="D1948" s="310" t="s">
        <v>425</v>
      </c>
      <c r="E1948" s="18" t="s">
        <v>426</v>
      </c>
      <c r="F1948" s="311">
        <v>122.76900000000001</v>
      </c>
      <c r="G1948" s="40"/>
      <c r="H1948" s="46"/>
    </row>
    <row r="1949" s="2" customFormat="1" ht="16.8" customHeight="1">
      <c r="A1949" s="40"/>
      <c r="B1949" s="46"/>
      <c r="C1949" s="310" t="s">
        <v>954</v>
      </c>
      <c r="D1949" s="310" t="s">
        <v>955</v>
      </c>
      <c r="E1949" s="18" t="s">
        <v>426</v>
      </c>
      <c r="F1949" s="311">
        <v>486.209</v>
      </c>
      <c r="G1949" s="40"/>
      <c r="H1949" s="46"/>
    </row>
    <row r="1950" s="2" customFormat="1" ht="16.8" customHeight="1">
      <c r="A1950" s="40"/>
      <c r="B1950" s="46"/>
      <c r="C1950" s="310" t="s">
        <v>959</v>
      </c>
      <c r="D1950" s="310" t="s">
        <v>960</v>
      </c>
      <c r="E1950" s="18" t="s">
        <v>426</v>
      </c>
      <c r="F1950" s="311">
        <v>1595.9970000000001</v>
      </c>
      <c r="G1950" s="40"/>
      <c r="H1950" s="46"/>
    </row>
    <row r="1951" s="2" customFormat="1" ht="16.8" customHeight="1">
      <c r="A1951" s="40"/>
      <c r="B1951" s="46"/>
      <c r="C1951" s="306" t="s">
        <v>206</v>
      </c>
      <c r="D1951" s="307" t="s">
        <v>1</v>
      </c>
      <c r="E1951" s="308" t="s">
        <v>1</v>
      </c>
      <c r="F1951" s="309">
        <v>0</v>
      </c>
      <c r="G1951" s="40"/>
      <c r="H1951" s="46"/>
    </row>
    <row r="1952" s="2" customFormat="1" ht="16.8" customHeight="1">
      <c r="A1952" s="40"/>
      <c r="B1952" s="46"/>
      <c r="C1952" s="310" t="s">
        <v>206</v>
      </c>
      <c r="D1952" s="310" t="s">
        <v>2481</v>
      </c>
      <c r="E1952" s="18" t="s">
        <v>1</v>
      </c>
      <c r="F1952" s="311">
        <v>0</v>
      </c>
      <c r="G1952" s="40"/>
      <c r="H1952" s="46"/>
    </row>
    <row r="1953" s="2" customFormat="1" ht="16.8" customHeight="1">
      <c r="A1953" s="40"/>
      <c r="B1953" s="46"/>
      <c r="C1953" s="306" t="s">
        <v>1281</v>
      </c>
      <c r="D1953" s="307" t="s">
        <v>1</v>
      </c>
      <c r="E1953" s="308" t="s">
        <v>1</v>
      </c>
      <c r="F1953" s="309">
        <v>179.618</v>
      </c>
      <c r="G1953" s="40"/>
      <c r="H1953" s="46"/>
    </row>
    <row r="1954" s="2" customFormat="1">
      <c r="A1954" s="40"/>
      <c r="B1954" s="46"/>
      <c r="C1954" s="310" t="s">
        <v>1281</v>
      </c>
      <c r="D1954" s="310" t="s">
        <v>2158</v>
      </c>
      <c r="E1954" s="18" t="s">
        <v>1</v>
      </c>
      <c r="F1954" s="311">
        <v>179.618</v>
      </c>
      <c r="G1954" s="40"/>
      <c r="H1954" s="46"/>
    </row>
    <row r="1955" s="2" customFormat="1" ht="16.8" customHeight="1">
      <c r="A1955" s="40"/>
      <c r="B1955" s="46"/>
      <c r="C1955" s="306" t="s">
        <v>180</v>
      </c>
      <c r="D1955" s="307" t="s">
        <v>1</v>
      </c>
      <c r="E1955" s="308" t="s">
        <v>1</v>
      </c>
      <c r="F1955" s="309">
        <v>162.40100000000001</v>
      </c>
      <c r="G1955" s="40"/>
      <c r="H1955" s="46"/>
    </row>
    <row r="1956" s="2" customFormat="1" ht="16.8" customHeight="1">
      <c r="A1956" s="40"/>
      <c r="B1956" s="46"/>
      <c r="C1956" s="310" t="s">
        <v>180</v>
      </c>
      <c r="D1956" s="310" t="s">
        <v>357</v>
      </c>
      <c r="E1956" s="18" t="s">
        <v>1</v>
      </c>
      <c r="F1956" s="311">
        <v>162.40100000000001</v>
      </c>
      <c r="G1956" s="40"/>
      <c r="H1956" s="46"/>
    </row>
    <row r="1957" s="2" customFormat="1" ht="16.8" customHeight="1">
      <c r="A1957" s="40"/>
      <c r="B1957" s="46"/>
      <c r="C1957" s="312" t="s">
        <v>2478</v>
      </c>
      <c r="D1957" s="40"/>
      <c r="E1957" s="40"/>
      <c r="F1957" s="40"/>
      <c r="G1957" s="40"/>
      <c r="H1957" s="46"/>
    </row>
    <row r="1958" s="2" customFormat="1">
      <c r="A1958" s="40"/>
      <c r="B1958" s="46"/>
      <c r="C1958" s="310" t="s">
        <v>1278</v>
      </c>
      <c r="D1958" s="310" t="s">
        <v>1279</v>
      </c>
      <c r="E1958" s="18" t="s">
        <v>348</v>
      </c>
      <c r="F1958" s="311">
        <v>81.200999999999993</v>
      </c>
      <c r="G1958" s="40"/>
      <c r="H1958" s="46"/>
    </row>
    <row r="1959" s="2" customFormat="1">
      <c r="A1959" s="40"/>
      <c r="B1959" s="46"/>
      <c r="C1959" s="310" t="s">
        <v>360</v>
      </c>
      <c r="D1959" s="310" t="s">
        <v>361</v>
      </c>
      <c r="E1959" s="18" t="s">
        <v>348</v>
      </c>
      <c r="F1959" s="311">
        <v>81.200999999999993</v>
      </c>
      <c r="G1959" s="40"/>
      <c r="H1959" s="46"/>
    </row>
    <row r="1960" s="2" customFormat="1">
      <c r="A1960" s="40"/>
      <c r="B1960" s="46"/>
      <c r="C1960" s="310" t="s">
        <v>388</v>
      </c>
      <c r="D1960" s="310" t="s">
        <v>389</v>
      </c>
      <c r="E1960" s="18" t="s">
        <v>348</v>
      </c>
      <c r="F1960" s="311">
        <v>81.200999999999993</v>
      </c>
      <c r="G1960" s="40"/>
      <c r="H1960" s="46"/>
    </row>
    <row r="1961" s="2" customFormat="1">
      <c r="A1961" s="40"/>
      <c r="B1961" s="46"/>
      <c r="C1961" s="310" t="s">
        <v>400</v>
      </c>
      <c r="D1961" s="310" t="s">
        <v>401</v>
      </c>
      <c r="E1961" s="18" t="s">
        <v>348</v>
      </c>
      <c r="F1961" s="311">
        <v>81.200999999999993</v>
      </c>
      <c r="G1961" s="40"/>
      <c r="H1961" s="46"/>
    </row>
    <row r="1962" s="2" customFormat="1" ht="16.8" customHeight="1">
      <c r="A1962" s="40"/>
      <c r="B1962" s="46"/>
      <c r="C1962" s="306" t="s">
        <v>178</v>
      </c>
      <c r="D1962" s="307" t="s">
        <v>1</v>
      </c>
      <c r="E1962" s="308" t="s">
        <v>1</v>
      </c>
      <c r="F1962" s="309">
        <v>0</v>
      </c>
      <c r="G1962" s="40"/>
      <c r="H1962" s="46"/>
    </row>
    <row r="1963" s="2" customFormat="1" ht="16.8" customHeight="1">
      <c r="A1963" s="40"/>
      <c r="B1963" s="46"/>
      <c r="C1963" s="310" t="s">
        <v>178</v>
      </c>
      <c r="D1963" s="310" t="s">
        <v>1087</v>
      </c>
      <c r="E1963" s="18" t="s">
        <v>1</v>
      </c>
      <c r="F1963" s="311">
        <v>0</v>
      </c>
      <c r="G1963" s="40"/>
      <c r="H1963" s="46"/>
    </row>
    <row r="1964" s="2" customFormat="1" ht="16.8" customHeight="1">
      <c r="A1964" s="40"/>
      <c r="B1964" s="46"/>
      <c r="C1964" s="312" t="s">
        <v>2478</v>
      </c>
      <c r="D1964" s="40"/>
      <c r="E1964" s="40"/>
      <c r="F1964" s="40"/>
      <c r="G1964" s="40"/>
      <c r="H1964" s="46"/>
    </row>
    <row r="1965" s="2" customFormat="1">
      <c r="A1965" s="40"/>
      <c r="B1965" s="46"/>
      <c r="C1965" s="310" t="s">
        <v>1278</v>
      </c>
      <c r="D1965" s="310" t="s">
        <v>1279</v>
      </c>
      <c r="E1965" s="18" t="s">
        <v>348</v>
      </c>
      <c r="F1965" s="311">
        <v>81.200999999999993</v>
      </c>
      <c r="G1965" s="40"/>
      <c r="H1965" s="46"/>
    </row>
    <row r="1966" s="2" customFormat="1" ht="16.8" customHeight="1">
      <c r="A1966" s="40"/>
      <c r="B1966" s="46"/>
      <c r="C1966" s="310" t="s">
        <v>435</v>
      </c>
      <c r="D1966" s="310" t="s">
        <v>436</v>
      </c>
      <c r="E1966" s="18" t="s">
        <v>348</v>
      </c>
      <c r="F1966" s="311">
        <v>56.454999999999998</v>
      </c>
      <c r="G1966" s="40"/>
      <c r="H1966" s="46"/>
    </row>
    <row r="1967" s="2" customFormat="1" ht="16.8" customHeight="1">
      <c r="A1967" s="40"/>
      <c r="B1967" s="46"/>
      <c r="C1967" s="306" t="s">
        <v>176</v>
      </c>
      <c r="D1967" s="307" t="s">
        <v>1</v>
      </c>
      <c r="E1967" s="308" t="s">
        <v>1</v>
      </c>
      <c r="F1967" s="309">
        <v>162.40100000000001</v>
      </c>
      <c r="G1967" s="40"/>
      <c r="H1967" s="46"/>
    </row>
    <row r="1968" s="2" customFormat="1">
      <c r="A1968" s="40"/>
      <c r="B1968" s="46"/>
      <c r="C1968" s="310" t="s">
        <v>1281</v>
      </c>
      <c r="D1968" s="310" t="s">
        <v>2158</v>
      </c>
      <c r="E1968" s="18" t="s">
        <v>1</v>
      </c>
      <c r="F1968" s="311">
        <v>179.618</v>
      </c>
      <c r="G1968" s="40"/>
      <c r="H1968" s="46"/>
    </row>
    <row r="1969" s="2" customFormat="1" ht="16.8" customHeight="1">
      <c r="A1969" s="40"/>
      <c r="B1969" s="46"/>
      <c r="C1969" s="310" t="s">
        <v>2159</v>
      </c>
      <c r="D1969" s="310" t="s">
        <v>2160</v>
      </c>
      <c r="E1969" s="18" t="s">
        <v>1</v>
      </c>
      <c r="F1969" s="311">
        <v>-4.7510000000000003</v>
      </c>
      <c r="G1969" s="40"/>
      <c r="H1969" s="46"/>
    </row>
    <row r="1970" s="2" customFormat="1" ht="16.8" customHeight="1">
      <c r="A1970" s="40"/>
      <c r="B1970" s="46"/>
      <c r="C1970" s="310" t="s">
        <v>1843</v>
      </c>
      <c r="D1970" s="310" t="s">
        <v>1844</v>
      </c>
      <c r="E1970" s="18" t="s">
        <v>1</v>
      </c>
      <c r="F1970" s="311">
        <v>-12.465999999999999</v>
      </c>
      <c r="G1970" s="40"/>
      <c r="H1970" s="46"/>
    </row>
    <row r="1971" s="2" customFormat="1" ht="16.8" customHeight="1">
      <c r="A1971" s="40"/>
      <c r="B1971" s="46"/>
      <c r="C1971" s="310" t="s">
        <v>176</v>
      </c>
      <c r="D1971" s="310" t="s">
        <v>281</v>
      </c>
      <c r="E1971" s="18" t="s">
        <v>1</v>
      </c>
      <c r="F1971" s="311">
        <v>162.40100000000001</v>
      </c>
      <c r="G1971" s="40"/>
      <c r="H1971" s="46"/>
    </row>
    <row r="1972" s="2" customFormat="1" ht="16.8" customHeight="1">
      <c r="A1972" s="40"/>
      <c r="B1972" s="46"/>
      <c r="C1972" s="312" t="s">
        <v>2478</v>
      </c>
      <c r="D1972" s="40"/>
      <c r="E1972" s="40"/>
      <c r="F1972" s="40"/>
      <c r="G1972" s="40"/>
      <c r="H1972" s="46"/>
    </row>
    <row r="1973" s="2" customFormat="1">
      <c r="A1973" s="40"/>
      <c r="B1973" s="46"/>
      <c r="C1973" s="310" t="s">
        <v>1278</v>
      </c>
      <c r="D1973" s="310" t="s">
        <v>1279</v>
      </c>
      <c r="E1973" s="18" t="s">
        <v>348</v>
      </c>
      <c r="F1973" s="311">
        <v>81.200999999999993</v>
      </c>
      <c r="G1973" s="40"/>
      <c r="H1973" s="46"/>
    </row>
    <row r="1974" s="2" customFormat="1">
      <c r="A1974" s="40"/>
      <c r="B1974" s="46"/>
      <c r="C1974" s="310" t="s">
        <v>388</v>
      </c>
      <c r="D1974" s="310" t="s">
        <v>389</v>
      </c>
      <c r="E1974" s="18" t="s">
        <v>348</v>
      </c>
      <c r="F1974" s="311">
        <v>81.200999999999993</v>
      </c>
      <c r="G1974" s="40"/>
      <c r="H1974" s="46"/>
    </row>
    <row r="1975" s="2" customFormat="1">
      <c r="A1975" s="40"/>
      <c r="B1975" s="46"/>
      <c r="C1975" s="310" t="s">
        <v>400</v>
      </c>
      <c r="D1975" s="310" t="s">
        <v>401</v>
      </c>
      <c r="E1975" s="18" t="s">
        <v>348</v>
      </c>
      <c r="F1975" s="311">
        <v>81.200999999999993</v>
      </c>
      <c r="G1975" s="40"/>
      <c r="H1975" s="46"/>
    </row>
    <row r="1976" s="2" customFormat="1" ht="16.8" customHeight="1">
      <c r="A1976" s="40"/>
      <c r="B1976" s="46"/>
      <c r="C1976" s="310" t="s">
        <v>435</v>
      </c>
      <c r="D1976" s="310" t="s">
        <v>436</v>
      </c>
      <c r="E1976" s="18" t="s">
        <v>348</v>
      </c>
      <c r="F1976" s="311">
        <v>56.454999999999998</v>
      </c>
      <c r="G1976" s="40"/>
      <c r="H1976" s="46"/>
    </row>
    <row r="1977" s="2" customFormat="1" ht="16.8" customHeight="1">
      <c r="A1977" s="40"/>
      <c r="B1977" s="46"/>
      <c r="C1977" s="306" t="s">
        <v>182</v>
      </c>
      <c r="D1977" s="307" t="s">
        <v>1</v>
      </c>
      <c r="E1977" s="308" t="s">
        <v>1</v>
      </c>
      <c r="F1977" s="309">
        <v>81.200999999999993</v>
      </c>
      <c r="G1977" s="40"/>
      <c r="H1977" s="46"/>
    </row>
    <row r="1978" s="2" customFormat="1" ht="16.8" customHeight="1">
      <c r="A1978" s="40"/>
      <c r="B1978" s="46"/>
      <c r="C1978" s="310" t="s">
        <v>182</v>
      </c>
      <c r="D1978" s="310" t="s">
        <v>358</v>
      </c>
      <c r="E1978" s="18" t="s">
        <v>1</v>
      </c>
      <c r="F1978" s="311">
        <v>81.200999999999993</v>
      </c>
      <c r="G1978" s="40"/>
      <c r="H1978" s="46"/>
    </row>
    <row r="1979" s="2" customFormat="1" ht="16.8" customHeight="1">
      <c r="A1979" s="40"/>
      <c r="B1979" s="46"/>
      <c r="C1979" s="312" t="s">
        <v>2478</v>
      </c>
      <c r="D1979" s="40"/>
      <c r="E1979" s="40"/>
      <c r="F1979" s="40"/>
      <c r="G1979" s="40"/>
      <c r="H1979" s="46"/>
    </row>
    <row r="1980" s="2" customFormat="1">
      <c r="A1980" s="40"/>
      <c r="B1980" s="46"/>
      <c r="C1980" s="310" t="s">
        <v>1278</v>
      </c>
      <c r="D1980" s="310" t="s">
        <v>1279</v>
      </c>
      <c r="E1980" s="18" t="s">
        <v>348</v>
      </c>
      <c r="F1980" s="311">
        <v>81.200999999999993</v>
      </c>
      <c r="G1980" s="40"/>
      <c r="H1980" s="46"/>
    </row>
    <row r="1981" s="2" customFormat="1">
      <c r="A1981" s="40"/>
      <c r="B1981" s="46"/>
      <c r="C1981" s="310" t="s">
        <v>388</v>
      </c>
      <c r="D1981" s="310" t="s">
        <v>389</v>
      </c>
      <c r="E1981" s="18" t="s">
        <v>348</v>
      </c>
      <c r="F1981" s="311">
        <v>81.200999999999993</v>
      </c>
      <c r="G1981" s="40"/>
      <c r="H1981" s="46"/>
    </row>
    <row r="1982" s="2" customFormat="1" ht="16.8" customHeight="1">
      <c r="A1982" s="40"/>
      <c r="B1982" s="46"/>
      <c r="C1982" s="306" t="s">
        <v>184</v>
      </c>
      <c r="D1982" s="307" t="s">
        <v>1</v>
      </c>
      <c r="E1982" s="308" t="s">
        <v>1</v>
      </c>
      <c r="F1982" s="309">
        <v>81.200999999999993</v>
      </c>
      <c r="G1982" s="40"/>
      <c r="H1982" s="46"/>
    </row>
    <row r="1983" s="2" customFormat="1" ht="16.8" customHeight="1">
      <c r="A1983" s="40"/>
      <c r="B1983" s="46"/>
      <c r="C1983" s="310" t="s">
        <v>184</v>
      </c>
      <c r="D1983" s="310" t="s">
        <v>358</v>
      </c>
      <c r="E1983" s="18" t="s">
        <v>1</v>
      </c>
      <c r="F1983" s="311">
        <v>81.200999999999993</v>
      </c>
      <c r="G1983" s="40"/>
      <c r="H1983" s="46"/>
    </row>
    <row r="1984" s="2" customFormat="1" ht="16.8" customHeight="1">
      <c r="A1984" s="40"/>
      <c r="B1984" s="46"/>
      <c r="C1984" s="312" t="s">
        <v>2478</v>
      </c>
      <c r="D1984" s="40"/>
      <c r="E1984" s="40"/>
      <c r="F1984" s="40"/>
      <c r="G1984" s="40"/>
      <c r="H1984" s="46"/>
    </row>
    <row r="1985" s="2" customFormat="1">
      <c r="A1985" s="40"/>
      <c r="B1985" s="46"/>
      <c r="C1985" s="310" t="s">
        <v>360</v>
      </c>
      <c r="D1985" s="310" t="s">
        <v>361</v>
      </c>
      <c r="E1985" s="18" t="s">
        <v>348</v>
      </c>
      <c r="F1985" s="311">
        <v>81.200999999999993</v>
      </c>
      <c r="G1985" s="40"/>
      <c r="H1985" s="46"/>
    </row>
    <row r="1986" s="2" customFormat="1">
      <c r="A1986" s="40"/>
      <c r="B1986" s="46"/>
      <c r="C1986" s="310" t="s">
        <v>400</v>
      </c>
      <c r="D1986" s="310" t="s">
        <v>401</v>
      </c>
      <c r="E1986" s="18" t="s">
        <v>348</v>
      </c>
      <c r="F1986" s="311">
        <v>81.200999999999993</v>
      </c>
      <c r="G1986" s="40"/>
      <c r="H1986" s="46"/>
    </row>
    <row r="1987" s="2" customFormat="1" ht="16.8" customHeight="1">
      <c r="A1987" s="40"/>
      <c r="B1987" s="46"/>
      <c r="C1987" s="306" t="s">
        <v>1843</v>
      </c>
      <c r="D1987" s="307" t="s">
        <v>1</v>
      </c>
      <c r="E1987" s="308" t="s">
        <v>1</v>
      </c>
      <c r="F1987" s="309">
        <v>-12.465999999999999</v>
      </c>
      <c r="G1987" s="40"/>
      <c r="H1987" s="46"/>
    </row>
    <row r="1988" s="2" customFormat="1" ht="16.8" customHeight="1">
      <c r="A1988" s="40"/>
      <c r="B1988" s="46"/>
      <c r="C1988" s="310" t="s">
        <v>1843</v>
      </c>
      <c r="D1988" s="310" t="s">
        <v>1844</v>
      </c>
      <c r="E1988" s="18" t="s">
        <v>1</v>
      </c>
      <c r="F1988" s="311">
        <v>-12.465999999999999</v>
      </c>
      <c r="G1988" s="40"/>
      <c r="H1988" s="46"/>
    </row>
    <row r="1989" s="2" customFormat="1" ht="16.8" customHeight="1">
      <c r="A1989" s="40"/>
      <c r="B1989" s="46"/>
      <c r="C1989" s="306" t="s">
        <v>2159</v>
      </c>
      <c r="D1989" s="307" t="s">
        <v>1</v>
      </c>
      <c r="E1989" s="308" t="s">
        <v>1</v>
      </c>
      <c r="F1989" s="309">
        <v>-4.7510000000000003</v>
      </c>
      <c r="G1989" s="40"/>
      <c r="H1989" s="46"/>
    </row>
    <row r="1990" s="2" customFormat="1" ht="16.8" customHeight="1">
      <c r="A1990" s="40"/>
      <c r="B1990" s="46"/>
      <c r="C1990" s="310" t="s">
        <v>2159</v>
      </c>
      <c r="D1990" s="310" t="s">
        <v>2160</v>
      </c>
      <c r="E1990" s="18" t="s">
        <v>1</v>
      </c>
      <c r="F1990" s="311">
        <v>-4.7510000000000003</v>
      </c>
      <c r="G1990" s="40"/>
      <c r="H1990" s="46"/>
    </row>
    <row r="1991" s="2" customFormat="1" ht="16.8" customHeight="1">
      <c r="A1991" s="40"/>
      <c r="B1991" s="46"/>
      <c r="C1991" s="306" t="s">
        <v>189</v>
      </c>
      <c r="D1991" s="307" t="s">
        <v>1</v>
      </c>
      <c r="E1991" s="308" t="s">
        <v>1</v>
      </c>
      <c r="F1991" s="309">
        <v>0</v>
      </c>
      <c r="G1991" s="40"/>
      <c r="H1991" s="46"/>
    </row>
    <row r="1992" s="2" customFormat="1" ht="16.8" customHeight="1">
      <c r="A1992" s="40"/>
      <c r="B1992" s="46"/>
      <c r="C1992" s="310" t="s">
        <v>189</v>
      </c>
      <c r="D1992" s="310" t="s">
        <v>1100</v>
      </c>
      <c r="E1992" s="18" t="s">
        <v>1</v>
      </c>
      <c r="F1992" s="311">
        <v>0</v>
      </c>
      <c r="G1992" s="40"/>
      <c r="H1992" s="46"/>
    </row>
    <row r="1993" s="2" customFormat="1" ht="16.8" customHeight="1">
      <c r="A1993" s="40"/>
      <c r="B1993" s="46"/>
      <c r="C1993" s="312" t="s">
        <v>2478</v>
      </c>
      <c r="D1993" s="40"/>
      <c r="E1993" s="40"/>
      <c r="F1993" s="40"/>
      <c r="G1993" s="40"/>
      <c r="H1993" s="46"/>
    </row>
    <row r="1994" s="2" customFormat="1">
      <c r="A1994" s="40"/>
      <c r="B1994" s="46"/>
      <c r="C1994" s="310" t="s">
        <v>388</v>
      </c>
      <c r="D1994" s="310" t="s">
        <v>389</v>
      </c>
      <c r="E1994" s="18" t="s">
        <v>348</v>
      </c>
      <c r="F1994" s="311">
        <v>81.200999999999993</v>
      </c>
      <c r="G1994" s="40"/>
      <c r="H1994" s="46"/>
    </row>
    <row r="1995" s="2" customFormat="1">
      <c r="A1995" s="40"/>
      <c r="B1995" s="46"/>
      <c r="C1995" s="310" t="s">
        <v>400</v>
      </c>
      <c r="D1995" s="310" t="s">
        <v>401</v>
      </c>
      <c r="E1995" s="18" t="s">
        <v>348</v>
      </c>
      <c r="F1995" s="311">
        <v>81.200999999999993</v>
      </c>
      <c r="G1995" s="40"/>
      <c r="H1995" s="46"/>
    </row>
    <row r="1996" s="2" customFormat="1" ht="16.8" customHeight="1">
      <c r="A1996" s="40"/>
      <c r="B1996" s="46"/>
      <c r="C1996" s="310" t="s">
        <v>435</v>
      </c>
      <c r="D1996" s="310" t="s">
        <v>436</v>
      </c>
      <c r="E1996" s="18" t="s">
        <v>348</v>
      </c>
      <c r="F1996" s="311">
        <v>56.454999999999998</v>
      </c>
      <c r="G1996" s="40"/>
      <c r="H1996" s="46"/>
    </row>
    <row r="1997" s="2" customFormat="1" ht="16.8" customHeight="1">
      <c r="A1997" s="40"/>
      <c r="B1997" s="46"/>
      <c r="C1997" s="306" t="s">
        <v>187</v>
      </c>
      <c r="D1997" s="307" t="s">
        <v>1</v>
      </c>
      <c r="E1997" s="308" t="s">
        <v>1</v>
      </c>
      <c r="F1997" s="309">
        <v>105.946</v>
      </c>
      <c r="G1997" s="40"/>
      <c r="H1997" s="46"/>
    </row>
    <row r="1998" s="2" customFormat="1" ht="16.8" customHeight="1">
      <c r="A1998" s="40"/>
      <c r="B1998" s="46"/>
      <c r="C1998" s="310" t="s">
        <v>1</v>
      </c>
      <c r="D1998" s="310" t="s">
        <v>391</v>
      </c>
      <c r="E1998" s="18" t="s">
        <v>1</v>
      </c>
      <c r="F1998" s="311">
        <v>0</v>
      </c>
      <c r="G1998" s="40"/>
      <c r="H1998" s="46"/>
    </row>
    <row r="1999" s="2" customFormat="1">
      <c r="A1999" s="40"/>
      <c r="B1999" s="46"/>
      <c r="C1999" s="310" t="s">
        <v>187</v>
      </c>
      <c r="D1999" s="310" t="s">
        <v>1855</v>
      </c>
      <c r="E1999" s="18" t="s">
        <v>1</v>
      </c>
      <c r="F1999" s="311">
        <v>105.946</v>
      </c>
      <c r="G1999" s="40"/>
      <c r="H1999" s="46"/>
    </row>
    <row r="2000" s="2" customFormat="1" ht="16.8" customHeight="1">
      <c r="A2000" s="40"/>
      <c r="B2000" s="46"/>
      <c r="C2000" s="312" t="s">
        <v>2478</v>
      </c>
      <c r="D2000" s="40"/>
      <c r="E2000" s="40"/>
      <c r="F2000" s="40"/>
      <c r="G2000" s="40"/>
      <c r="H2000" s="46"/>
    </row>
    <row r="2001" s="2" customFormat="1">
      <c r="A2001" s="40"/>
      <c r="B2001" s="46"/>
      <c r="C2001" s="310" t="s">
        <v>388</v>
      </c>
      <c r="D2001" s="310" t="s">
        <v>389</v>
      </c>
      <c r="E2001" s="18" t="s">
        <v>348</v>
      </c>
      <c r="F2001" s="311">
        <v>81.200999999999993</v>
      </c>
      <c r="G2001" s="40"/>
      <c r="H2001" s="46"/>
    </row>
    <row r="2002" s="2" customFormat="1" ht="16.8" customHeight="1">
      <c r="A2002" s="40"/>
      <c r="B2002" s="46"/>
      <c r="C2002" s="310" t="s">
        <v>435</v>
      </c>
      <c r="D2002" s="310" t="s">
        <v>436</v>
      </c>
      <c r="E2002" s="18" t="s">
        <v>348</v>
      </c>
      <c r="F2002" s="311">
        <v>56.454999999999998</v>
      </c>
      <c r="G2002" s="40"/>
      <c r="H2002" s="46"/>
    </row>
    <row r="2003" s="2" customFormat="1" ht="16.8" customHeight="1">
      <c r="A2003" s="40"/>
      <c r="B2003" s="46"/>
      <c r="C2003" s="306" t="s">
        <v>170</v>
      </c>
      <c r="D2003" s="307" t="s">
        <v>1</v>
      </c>
      <c r="E2003" s="308" t="s">
        <v>1</v>
      </c>
      <c r="F2003" s="309">
        <v>1.2</v>
      </c>
      <c r="G2003" s="40"/>
      <c r="H2003" s="46"/>
    </row>
    <row r="2004" s="2" customFormat="1" ht="16.8" customHeight="1">
      <c r="A2004" s="40"/>
      <c r="B2004" s="46"/>
      <c r="C2004" s="310" t="s">
        <v>170</v>
      </c>
      <c r="D2004" s="310" t="s">
        <v>2156</v>
      </c>
      <c r="E2004" s="18" t="s">
        <v>1</v>
      </c>
      <c r="F2004" s="311">
        <v>1.2</v>
      </c>
      <c r="G2004" s="40"/>
      <c r="H2004" s="46"/>
    </row>
    <row r="2005" s="2" customFormat="1" ht="16.8" customHeight="1">
      <c r="A2005" s="40"/>
      <c r="B2005" s="46"/>
      <c r="C2005" s="312" t="s">
        <v>2478</v>
      </c>
      <c r="D2005" s="40"/>
      <c r="E2005" s="40"/>
      <c r="F2005" s="40"/>
      <c r="G2005" s="40"/>
      <c r="H2005" s="46"/>
    </row>
    <row r="2006" s="2" customFormat="1" ht="16.8" customHeight="1">
      <c r="A2006" s="40"/>
      <c r="B2006" s="46"/>
      <c r="C2006" s="310" t="s">
        <v>333</v>
      </c>
      <c r="D2006" s="310" t="s">
        <v>334</v>
      </c>
      <c r="E2006" s="18" t="s">
        <v>308</v>
      </c>
      <c r="F2006" s="311">
        <v>1.2</v>
      </c>
      <c r="G2006" s="40"/>
      <c r="H2006" s="46"/>
    </row>
    <row r="2007" s="2" customFormat="1" ht="16.8" customHeight="1">
      <c r="A2007" s="40"/>
      <c r="B2007" s="46"/>
      <c r="C2007" s="310" t="s">
        <v>364</v>
      </c>
      <c r="D2007" s="310" t="s">
        <v>365</v>
      </c>
      <c r="E2007" s="18" t="s">
        <v>348</v>
      </c>
      <c r="F2007" s="311">
        <v>20.562999999999999</v>
      </c>
      <c r="G2007" s="40"/>
      <c r="H2007" s="46"/>
    </row>
    <row r="2008" s="2" customFormat="1" ht="16.8" customHeight="1">
      <c r="A2008" s="40"/>
      <c r="B2008" s="46"/>
      <c r="C2008" s="306" t="s">
        <v>168</v>
      </c>
      <c r="D2008" s="307" t="s">
        <v>1</v>
      </c>
      <c r="E2008" s="308" t="s">
        <v>1</v>
      </c>
      <c r="F2008" s="309">
        <v>13.199999999999999</v>
      </c>
      <c r="G2008" s="40"/>
      <c r="H2008" s="46"/>
    </row>
    <row r="2009" s="2" customFormat="1" ht="16.8" customHeight="1">
      <c r="A2009" s="40"/>
      <c r="B2009" s="46"/>
      <c r="C2009" s="310" t="s">
        <v>168</v>
      </c>
      <c r="D2009" s="310" t="s">
        <v>2154</v>
      </c>
      <c r="E2009" s="18" t="s">
        <v>1</v>
      </c>
      <c r="F2009" s="311">
        <v>13.199999999999999</v>
      </c>
      <c r="G2009" s="40"/>
      <c r="H2009" s="46"/>
    </row>
    <row r="2010" s="2" customFormat="1" ht="16.8" customHeight="1">
      <c r="A2010" s="40"/>
      <c r="B2010" s="46"/>
      <c r="C2010" s="312" t="s">
        <v>2478</v>
      </c>
      <c r="D2010" s="40"/>
      <c r="E2010" s="40"/>
      <c r="F2010" s="40"/>
      <c r="G2010" s="40"/>
      <c r="H2010" s="46"/>
    </row>
    <row r="2011" s="2" customFormat="1" ht="16.8" customHeight="1">
      <c r="A2011" s="40"/>
      <c r="B2011" s="46"/>
      <c r="C2011" s="310" t="s">
        <v>328</v>
      </c>
      <c r="D2011" s="310" t="s">
        <v>329</v>
      </c>
      <c r="E2011" s="18" t="s">
        <v>308</v>
      </c>
      <c r="F2011" s="311">
        <v>13.199999999999999</v>
      </c>
      <c r="G2011" s="40"/>
      <c r="H2011" s="46"/>
    </row>
    <row r="2012" s="2" customFormat="1" ht="16.8" customHeight="1">
      <c r="A2012" s="40"/>
      <c r="B2012" s="46"/>
      <c r="C2012" s="310" t="s">
        <v>364</v>
      </c>
      <c r="D2012" s="310" t="s">
        <v>365</v>
      </c>
      <c r="E2012" s="18" t="s">
        <v>348</v>
      </c>
      <c r="F2012" s="311">
        <v>20.562999999999999</v>
      </c>
      <c r="G2012" s="40"/>
      <c r="H2012" s="46"/>
    </row>
    <row r="2013" s="2" customFormat="1" ht="16.8" customHeight="1">
      <c r="A2013" s="40"/>
      <c r="B2013" s="46"/>
      <c r="C2013" s="306" t="s">
        <v>443</v>
      </c>
      <c r="D2013" s="307" t="s">
        <v>1</v>
      </c>
      <c r="E2013" s="308" t="s">
        <v>1</v>
      </c>
      <c r="F2013" s="309">
        <v>56.454999999999998</v>
      </c>
      <c r="G2013" s="40"/>
      <c r="H2013" s="46"/>
    </row>
    <row r="2014" s="2" customFormat="1" ht="16.8" customHeight="1">
      <c r="A2014" s="40"/>
      <c r="B2014" s="46"/>
      <c r="C2014" s="310" t="s">
        <v>196</v>
      </c>
      <c r="D2014" s="310" t="s">
        <v>438</v>
      </c>
      <c r="E2014" s="18" t="s">
        <v>1</v>
      </c>
      <c r="F2014" s="311">
        <v>56.454999999999998</v>
      </c>
      <c r="G2014" s="40"/>
      <c r="H2014" s="46"/>
    </row>
    <row r="2015" s="2" customFormat="1" ht="16.8" customHeight="1">
      <c r="A2015" s="40"/>
      <c r="B2015" s="46"/>
      <c r="C2015" s="310" t="s">
        <v>440</v>
      </c>
      <c r="D2015" s="310" t="s">
        <v>441</v>
      </c>
      <c r="E2015" s="18" t="s">
        <v>1</v>
      </c>
      <c r="F2015" s="311">
        <v>0</v>
      </c>
      <c r="G2015" s="40"/>
      <c r="H2015" s="46"/>
    </row>
    <row r="2016" s="2" customFormat="1" ht="16.8" customHeight="1">
      <c r="A2016" s="40"/>
      <c r="B2016" s="46"/>
      <c r="C2016" s="310" t="s">
        <v>443</v>
      </c>
      <c r="D2016" s="310" t="s">
        <v>344</v>
      </c>
      <c r="E2016" s="18" t="s">
        <v>1</v>
      </c>
      <c r="F2016" s="311">
        <v>56.454999999999998</v>
      </c>
      <c r="G2016" s="40"/>
      <c r="H2016" s="46"/>
    </row>
    <row r="2017" s="2" customFormat="1" ht="16.8" customHeight="1">
      <c r="A2017" s="40"/>
      <c r="B2017" s="46"/>
      <c r="C2017" s="306" t="s">
        <v>440</v>
      </c>
      <c r="D2017" s="307" t="s">
        <v>1</v>
      </c>
      <c r="E2017" s="308" t="s">
        <v>1</v>
      </c>
      <c r="F2017" s="309">
        <v>0</v>
      </c>
      <c r="G2017" s="40"/>
      <c r="H2017" s="46"/>
    </row>
    <row r="2018" s="2" customFormat="1" ht="16.8" customHeight="1">
      <c r="A2018" s="40"/>
      <c r="B2018" s="46"/>
      <c r="C2018" s="310" t="s">
        <v>440</v>
      </c>
      <c r="D2018" s="310" t="s">
        <v>441</v>
      </c>
      <c r="E2018" s="18" t="s">
        <v>1</v>
      </c>
      <c r="F2018" s="311">
        <v>0</v>
      </c>
      <c r="G2018" s="40"/>
      <c r="H2018" s="46"/>
    </row>
    <row r="2019" s="2" customFormat="1" ht="16.8" customHeight="1">
      <c r="A2019" s="40"/>
      <c r="B2019" s="46"/>
      <c r="C2019" s="306" t="s">
        <v>1113</v>
      </c>
      <c r="D2019" s="307" t="s">
        <v>1</v>
      </c>
      <c r="E2019" s="308" t="s">
        <v>1</v>
      </c>
      <c r="F2019" s="309">
        <v>56.454999999999998</v>
      </c>
      <c r="G2019" s="40"/>
      <c r="H2019" s="46"/>
    </row>
    <row r="2020" s="2" customFormat="1" ht="16.8" customHeight="1">
      <c r="A2020" s="40"/>
      <c r="B2020" s="46"/>
      <c r="C2020" s="310" t="s">
        <v>196</v>
      </c>
      <c r="D2020" s="310" t="s">
        <v>438</v>
      </c>
      <c r="E2020" s="18" t="s">
        <v>1</v>
      </c>
      <c r="F2020" s="311">
        <v>56.454999999999998</v>
      </c>
      <c r="G2020" s="40"/>
      <c r="H2020" s="46"/>
    </row>
    <row r="2021" s="2" customFormat="1" ht="16.8" customHeight="1">
      <c r="A2021" s="40"/>
      <c r="B2021" s="46"/>
      <c r="C2021" s="310" t="s">
        <v>440</v>
      </c>
      <c r="D2021" s="310" t="s">
        <v>441</v>
      </c>
      <c r="E2021" s="18" t="s">
        <v>1</v>
      </c>
      <c r="F2021" s="311">
        <v>0</v>
      </c>
      <c r="G2021" s="40"/>
      <c r="H2021" s="46"/>
    </row>
    <row r="2022" s="2" customFormat="1" ht="16.8" customHeight="1">
      <c r="A2022" s="40"/>
      <c r="B2022" s="46"/>
      <c r="C2022" s="310" t="s">
        <v>1113</v>
      </c>
      <c r="D2022" s="310" t="s">
        <v>281</v>
      </c>
      <c r="E2022" s="18" t="s">
        <v>1</v>
      </c>
      <c r="F2022" s="311">
        <v>56.454999999999998</v>
      </c>
      <c r="G2022" s="40"/>
      <c r="H2022" s="46"/>
    </row>
    <row r="2023" s="2" customFormat="1" ht="16.8" customHeight="1">
      <c r="A2023" s="40"/>
      <c r="B2023" s="46"/>
      <c r="C2023" s="306" t="s">
        <v>196</v>
      </c>
      <c r="D2023" s="307" t="s">
        <v>1</v>
      </c>
      <c r="E2023" s="308" t="s">
        <v>1</v>
      </c>
      <c r="F2023" s="309">
        <v>56.454999999999998</v>
      </c>
      <c r="G2023" s="40"/>
      <c r="H2023" s="46"/>
    </row>
    <row r="2024" s="2" customFormat="1" ht="16.8" customHeight="1">
      <c r="A2024" s="40"/>
      <c r="B2024" s="46"/>
      <c r="C2024" s="310" t="s">
        <v>196</v>
      </c>
      <c r="D2024" s="310" t="s">
        <v>438</v>
      </c>
      <c r="E2024" s="18" t="s">
        <v>1</v>
      </c>
      <c r="F2024" s="311">
        <v>56.454999999999998</v>
      </c>
      <c r="G2024" s="40"/>
      <c r="H2024" s="46"/>
    </row>
    <row r="2025" s="2" customFormat="1" ht="16.8" customHeight="1">
      <c r="A2025" s="40"/>
      <c r="B2025" s="46"/>
      <c r="C2025" s="312" t="s">
        <v>2478</v>
      </c>
      <c r="D2025" s="40"/>
      <c r="E2025" s="40"/>
      <c r="F2025" s="40"/>
      <c r="G2025" s="40"/>
      <c r="H2025" s="46"/>
    </row>
    <row r="2026" s="2" customFormat="1" ht="16.8" customHeight="1">
      <c r="A2026" s="40"/>
      <c r="B2026" s="46"/>
      <c r="C2026" s="310" t="s">
        <v>435</v>
      </c>
      <c r="D2026" s="310" t="s">
        <v>436</v>
      </c>
      <c r="E2026" s="18" t="s">
        <v>348</v>
      </c>
      <c r="F2026" s="311">
        <v>56.454999999999998</v>
      </c>
      <c r="G2026" s="40"/>
      <c r="H2026" s="46"/>
    </row>
    <row r="2027" s="2" customFormat="1" ht="16.8" customHeight="1">
      <c r="A2027" s="40"/>
      <c r="B2027" s="46"/>
      <c r="C2027" s="310" t="s">
        <v>446</v>
      </c>
      <c r="D2027" s="310" t="s">
        <v>447</v>
      </c>
      <c r="E2027" s="18" t="s">
        <v>426</v>
      </c>
      <c r="F2027" s="311">
        <v>112.91</v>
      </c>
      <c r="G2027" s="40"/>
      <c r="H2027" s="46"/>
    </row>
    <row r="2028" s="2" customFormat="1" ht="26.4" customHeight="1">
      <c r="A2028" s="40"/>
      <c r="B2028" s="46"/>
      <c r="C2028" s="305" t="s">
        <v>2487</v>
      </c>
      <c r="D2028" s="305" t="s">
        <v>117</v>
      </c>
      <c r="E2028" s="40"/>
      <c r="F2028" s="40"/>
      <c r="G2028" s="40"/>
      <c r="H2028" s="46"/>
    </row>
    <row r="2029" s="2" customFormat="1" ht="16.8" customHeight="1">
      <c r="A2029" s="40"/>
      <c r="B2029" s="46"/>
      <c r="C2029" s="306" t="s">
        <v>514</v>
      </c>
      <c r="D2029" s="307" t="s">
        <v>1</v>
      </c>
      <c r="E2029" s="308" t="s">
        <v>1</v>
      </c>
      <c r="F2029" s="309">
        <v>114.52500000000001</v>
      </c>
      <c r="G2029" s="40"/>
      <c r="H2029" s="46"/>
    </row>
    <row r="2030" s="2" customFormat="1" ht="16.8" customHeight="1">
      <c r="A2030" s="40"/>
      <c r="B2030" s="46"/>
      <c r="C2030" s="310" t="s">
        <v>514</v>
      </c>
      <c r="D2030" s="310" t="s">
        <v>161</v>
      </c>
      <c r="E2030" s="18" t="s">
        <v>1</v>
      </c>
      <c r="F2030" s="311">
        <v>114.52500000000001</v>
      </c>
      <c r="G2030" s="40"/>
      <c r="H2030" s="46"/>
    </row>
    <row r="2031" s="2" customFormat="1" ht="16.8" customHeight="1">
      <c r="A2031" s="40"/>
      <c r="B2031" s="46"/>
      <c r="C2031" s="306" t="s">
        <v>1887</v>
      </c>
      <c r="D2031" s="307" t="s">
        <v>1</v>
      </c>
      <c r="E2031" s="308" t="s">
        <v>1</v>
      </c>
      <c r="F2031" s="309">
        <v>24.497</v>
      </c>
      <c r="G2031" s="40"/>
      <c r="H2031" s="46"/>
    </row>
    <row r="2032" s="2" customFormat="1" ht="16.8" customHeight="1">
      <c r="A2032" s="40"/>
      <c r="B2032" s="46"/>
      <c r="C2032" s="310" t="s">
        <v>1887</v>
      </c>
      <c r="D2032" s="310" t="s">
        <v>2348</v>
      </c>
      <c r="E2032" s="18" t="s">
        <v>1</v>
      </c>
      <c r="F2032" s="311">
        <v>24.497</v>
      </c>
      <c r="G2032" s="40"/>
      <c r="H2032" s="46"/>
    </row>
    <row r="2033" s="2" customFormat="1" ht="16.8" customHeight="1">
      <c r="A2033" s="40"/>
      <c r="B2033" s="46"/>
      <c r="C2033" s="306" t="s">
        <v>1790</v>
      </c>
      <c r="D2033" s="307" t="s">
        <v>1</v>
      </c>
      <c r="E2033" s="308" t="s">
        <v>1</v>
      </c>
      <c r="F2033" s="309">
        <v>1</v>
      </c>
      <c r="G2033" s="40"/>
      <c r="H2033" s="46"/>
    </row>
    <row r="2034" s="2" customFormat="1" ht="16.8" customHeight="1">
      <c r="A2034" s="40"/>
      <c r="B2034" s="46"/>
      <c r="C2034" s="310" t="s">
        <v>1790</v>
      </c>
      <c r="D2034" s="310" t="s">
        <v>93</v>
      </c>
      <c r="E2034" s="18" t="s">
        <v>1</v>
      </c>
      <c r="F2034" s="311">
        <v>1</v>
      </c>
      <c r="G2034" s="40"/>
      <c r="H2034" s="46"/>
    </row>
    <row r="2035" s="2" customFormat="1" ht="16.8" customHeight="1">
      <c r="A2035" s="40"/>
      <c r="B2035" s="46"/>
      <c r="C2035" s="306" t="s">
        <v>1786</v>
      </c>
      <c r="D2035" s="307" t="s">
        <v>1</v>
      </c>
      <c r="E2035" s="308" t="s">
        <v>1</v>
      </c>
      <c r="F2035" s="309">
        <v>3.1139999999999999</v>
      </c>
      <c r="G2035" s="40"/>
      <c r="H2035" s="46"/>
    </row>
    <row r="2036" s="2" customFormat="1" ht="16.8" customHeight="1">
      <c r="A2036" s="40"/>
      <c r="B2036" s="46"/>
      <c r="C2036" s="310" t="s">
        <v>1786</v>
      </c>
      <c r="D2036" s="310" t="s">
        <v>2410</v>
      </c>
      <c r="E2036" s="18" t="s">
        <v>1</v>
      </c>
      <c r="F2036" s="311">
        <v>3.1139999999999999</v>
      </c>
      <c r="G2036" s="40"/>
      <c r="H2036" s="46"/>
    </row>
    <row r="2037" s="2" customFormat="1" ht="16.8" customHeight="1">
      <c r="A2037" s="40"/>
      <c r="B2037" s="46"/>
      <c r="C2037" s="306" t="s">
        <v>1785</v>
      </c>
      <c r="D2037" s="307" t="s">
        <v>1</v>
      </c>
      <c r="E2037" s="308" t="s">
        <v>1</v>
      </c>
      <c r="F2037" s="309">
        <v>28.899999999999999</v>
      </c>
      <c r="G2037" s="40"/>
      <c r="H2037" s="46"/>
    </row>
    <row r="2038" s="2" customFormat="1" ht="16.8" customHeight="1">
      <c r="A2038" s="40"/>
      <c r="B2038" s="46"/>
      <c r="C2038" s="310" t="s">
        <v>1785</v>
      </c>
      <c r="D2038" s="310" t="s">
        <v>1902</v>
      </c>
      <c r="E2038" s="18" t="s">
        <v>1</v>
      </c>
      <c r="F2038" s="311">
        <v>28.899999999999999</v>
      </c>
      <c r="G2038" s="40"/>
      <c r="H2038" s="46"/>
    </row>
    <row r="2039" s="2" customFormat="1" ht="16.8" customHeight="1">
      <c r="A2039" s="40"/>
      <c r="B2039" s="46"/>
      <c r="C2039" s="306" t="s">
        <v>1765</v>
      </c>
      <c r="D2039" s="307" t="s">
        <v>1</v>
      </c>
      <c r="E2039" s="308" t="s">
        <v>1</v>
      </c>
      <c r="F2039" s="309">
        <v>28.899999999999999</v>
      </c>
      <c r="G2039" s="40"/>
      <c r="H2039" s="46"/>
    </row>
    <row r="2040" s="2" customFormat="1" ht="16.8" customHeight="1">
      <c r="A2040" s="40"/>
      <c r="B2040" s="46"/>
      <c r="C2040" s="310" t="s">
        <v>2275</v>
      </c>
      <c r="D2040" s="310" t="s">
        <v>2295</v>
      </c>
      <c r="E2040" s="18" t="s">
        <v>1</v>
      </c>
      <c r="F2040" s="311">
        <v>28.899999999999999</v>
      </c>
      <c r="G2040" s="40"/>
      <c r="H2040" s="46"/>
    </row>
    <row r="2041" s="2" customFormat="1" ht="16.8" customHeight="1">
      <c r="A2041" s="40"/>
      <c r="B2041" s="46"/>
      <c r="C2041" s="310" t="s">
        <v>1765</v>
      </c>
      <c r="D2041" s="310" t="s">
        <v>281</v>
      </c>
      <c r="E2041" s="18" t="s">
        <v>1</v>
      </c>
      <c r="F2041" s="311">
        <v>28.899999999999999</v>
      </c>
      <c r="G2041" s="40"/>
      <c r="H2041" s="46"/>
    </row>
    <row r="2042" s="2" customFormat="1" ht="16.8" customHeight="1">
      <c r="A2042" s="40"/>
      <c r="B2042" s="46"/>
      <c r="C2042" s="312" t="s">
        <v>2478</v>
      </c>
      <c r="D2042" s="40"/>
      <c r="E2042" s="40"/>
      <c r="F2042" s="40"/>
      <c r="G2042" s="40"/>
      <c r="H2042" s="46"/>
    </row>
    <row r="2043" s="2" customFormat="1">
      <c r="A2043" s="40"/>
      <c r="B2043" s="46"/>
      <c r="C2043" s="310" t="s">
        <v>1069</v>
      </c>
      <c r="D2043" s="310" t="s">
        <v>1070</v>
      </c>
      <c r="E2043" s="18" t="s">
        <v>269</v>
      </c>
      <c r="F2043" s="311">
        <v>124.018</v>
      </c>
      <c r="G2043" s="40"/>
      <c r="H2043" s="46"/>
    </row>
    <row r="2044" s="2" customFormat="1">
      <c r="A2044" s="40"/>
      <c r="B2044" s="46"/>
      <c r="C2044" s="310" t="s">
        <v>346</v>
      </c>
      <c r="D2044" s="310" t="s">
        <v>347</v>
      </c>
      <c r="E2044" s="18" t="s">
        <v>348</v>
      </c>
      <c r="F2044" s="311">
        <v>111.731</v>
      </c>
      <c r="G2044" s="40"/>
      <c r="H2044" s="46"/>
    </row>
    <row r="2045" s="2" customFormat="1" ht="16.8" customHeight="1">
      <c r="A2045" s="40"/>
      <c r="B2045" s="46"/>
      <c r="C2045" s="310" t="s">
        <v>369</v>
      </c>
      <c r="D2045" s="310" t="s">
        <v>370</v>
      </c>
      <c r="E2045" s="18" t="s">
        <v>269</v>
      </c>
      <c r="F2045" s="311">
        <v>540.87</v>
      </c>
      <c r="G2045" s="40"/>
      <c r="H2045" s="46"/>
    </row>
    <row r="2046" s="2" customFormat="1">
      <c r="A2046" s="40"/>
      <c r="B2046" s="46"/>
      <c r="C2046" s="310" t="s">
        <v>388</v>
      </c>
      <c r="D2046" s="310" t="s">
        <v>389</v>
      </c>
      <c r="E2046" s="18" t="s">
        <v>348</v>
      </c>
      <c r="F2046" s="311">
        <v>93.980000000000004</v>
      </c>
      <c r="G2046" s="40"/>
      <c r="H2046" s="46"/>
    </row>
    <row r="2047" s="2" customFormat="1" ht="16.8" customHeight="1">
      <c r="A2047" s="40"/>
      <c r="B2047" s="46"/>
      <c r="C2047" s="310" t="s">
        <v>452</v>
      </c>
      <c r="D2047" s="310" t="s">
        <v>453</v>
      </c>
      <c r="E2047" s="18" t="s">
        <v>348</v>
      </c>
      <c r="F2047" s="311">
        <v>54.167999999999999</v>
      </c>
      <c r="G2047" s="40"/>
      <c r="H2047" s="46"/>
    </row>
    <row r="2048" s="2" customFormat="1" ht="16.8" customHeight="1">
      <c r="A2048" s="40"/>
      <c r="B2048" s="46"/>
      <c r="C2048" s="310" t="s">
        <v>477</v>
      </c>
      <c r="D2048" s="310" t="s">
        <v>478</v>
      </c>
      <c r="E2048" s="18" t="s">
        <v>348</v>
      </c>
      <c r="F2048" s="311">
        <v>11.452999999999999</v>
      </c>
      <c r="G2048" s="40"/>
      <c r="H2048" s="46"/>
    </row>
    <row r="2049" s="2" customFormat="1" ht="16.8" customHeight="1">
      <c r="A2049" s="40"/>
      <c r="B2049" s="46"/>
      <c r="C2049" s="310" t="s">
        <v>1884</v>
      </c>
      <c r="D2049" s="310" t="s">
        <v>1885</v>
      </c>
      <c r="E2049" s="18" t="s">
        <v>348</v>
      </c>
      <c r="F2049" s="311">
        <v>24.497</v>
      </c>
      <c r="G2049" s="40"/>
      <c r="H2049" s="46"/>
    </row>
    <row r="2050" s="2" customFormat="1" ht="16.8" customHeight="1">
      <c r="A2050" s="40"/>
      <c r="B2050" s="46"/>
      <c r="C2050" s="310" t="s">
        <v>1899</v>
      </c>
      <c r="D2050" s="310" t="s">
        <v>1900</v>
      </c>
      <c r="E2050" s="18" t="s">
        <v>308</v>
      </c>
      <c r="F2050" s="311">
        <v>28.899999999999999</v>
      </c>
      <c r="G2050" s="40"/>
      <c r="H2050" s="46"/>
    </row>
    <row r="2051" s="2" customFormat="1">
      <c r="A2051" s="40"/>
      <c r="B2051" s="46"/>
      <c r="C2051" s="310" t="s">
        <v>1919</v>
      </c>
      <c r="D2051" s="310" t="s">
        <v>1920</v>
      </c>
      <c r="E2051" s="18" t="s">
        <v>308</v>
      </c>
      <c r="F2051" s="311">
        <v>28.899999999999999</v>
      </c>
      <c r="G2051" s="40"/>
      <c r="H2051" s="46"/>
    </row>
    <row r="2052" s="2" customFormat="1" ht="16.8" customHeight="1">
      <c r="A2052" s="40"/>
      <c r="B2052" s="46"/>
      <c r="C2052" s="310" t="s">
        <v>857</v>
      </c>
      <c r="D2052" s="310" t="s">
        <v>858</v>
      </c>
      <c r="E2052" s="18" t="s">
        <v>308</v>
      </c>
      <c r="F2052" s="311">
        <v>113.2</v>
      </c>
      <c r="G2052" s="40"/>
      <c r="H2052" s="46"/>
    </row>
    <row r="2053" s="2" customFormat="1" ht="16.8" customHeight="1">
      <c r="A2053" s="40"/>
      <c r="B2053" s="46"/>
      <c r="C2053" s="310" t="s">
        <v>934</v>
      </c>
      <c r="D2053" s="310" t="s">
        <v>939</v>
      </c>
      <c r="E2053" s="18" t="s">
        <v>2044</v>
      </c>
      <c r="F2053" s="311">
        <v>2.2639999999999998</v>
      </c>
      <c r="G2053" s="40"/>
      <c r="H2053" s="46"/>
    </row>
    <row r="2054" s="2" customFormat="1" ht="16.8" customHeight="1">
      <c r="A2054" s="40"/>
      <c r="B2054" s="46"/>
      <c r="C2054" s="310" t="s">
        <v>1922</v>
      </c>
      <c r="D2054" s="310" t="s">
        <v>1923</v>
      </c>
      <c r="E2054" s="18" t="s">
        <v>308</v>
      </c>
      <c r="F2054" s="311">
        <v>28.899999999999999</v>
      </c>
      <c r="G2054" s="40"/>
      <c r="H2054" s="46"/>
    </row>
    <row r="2055" s="2" customFormat="1" ht="16.8" customHeight="1">
      <c r="A2055" s="40"/>
      <c r="B2055" s="46"/>
      <c r="C2055" s="306" t="s">
        <v>2275</v>
      </c>
      <c r="D2055" s="307" t="s">
        <v>1</v>
      </c>
      <c r="E2055" s="308" t="s">
        <v>1</v>
      </c>
      <c r="F2055" s="309">
        <v>28.899999999999999</v>
      </c>
      <c r="G2055" s="40"/>
      <c r="H2055" s="46"/>
    </row>
    <row r="2056" s="2" customFormat="1" ht="16.8" customHeight="1">
      <c r="A2056" s="40"/>
      <c r="B2056" s="46"/>
      <c r="C2056" s="310" t="s">
        <v>2275</v>
      </c>
      <c r="D2056" s="310" t="s">
        <v>2295</v>
      </c>
      <c r="E2056" s="18" t="s">
        <v>1</v>
      </c>
      <c r="F2056" s="311">
        <v>28.899999999999999</v>
      </c>
      <c r="G2056" s="40"/>
      <c r="H2056" s="46"/>
    </row>
    <row r="2057" s="2" customFormat="1" ht="16.8" customHeight="1">
      <c r="A2057" s="40"/>
      <c r="B2057" s="46"/>
      <c r="C2057" s="312" t="s">
        <v>2478</v>
      </c>
      <c r="D2057" s="40"/>
      <c r="E2057" s="40"/>
      <c r="F2057" s="40"/>
      <c r="G2057" s="40"/>
      <c r="H2057" s="46"/>
    </row>
    <row r="2058" s="2" customFormat="1">
      <c r="A2058" s="40"/>
      <c r="B2058" s="46"/>
      <c r="C2058" s="310" t="s">
        <v>1069</v>
      </c>
      <c r="D2058" s="310" t="s">
        <v>1070</v>
      </c>
      <c r="E2058" s="18" t="s">
        <v>269</v>
      </c>
      <c r="F2058" s="311">
        <v>124.018</v>
      </c>
      <c r="G2058" s="40"/>
      <c r="H2058" s="46"/>
    </row>
    <row r="2059" s="2" customFormat="1">
      <c r="A2059" s="40"/>
      <c r="B2059" s="46"/>
      <c r="C2059" s="310" t="s">
        <v>346</v>
      </c>
      <c r="D2059" s="310" t="s">
        <v>347</v>
      </c>
      <c r="E2059" s="18" t="s">
        <v>348</v>
      </c>
      <c r="F2059" s="311">
        <v>111.731</v>
      </c>
      <c r="G2059" s="40"/>
      <c r="H2059" s="46"/>
    </row>
    <row r="2060" s="2" customFormat="1" ht="16.8" customHeight="1">
      <c r="A2060" s="40"/>
      <c r="B2060" s="46"/>
      <c r="C2060" s="310" t="s">
        <v>435</v>
      </c>
      <c r="D2060" s="310" t="s">
        <v>436</v>
      </c>
      <c r="E2060" s="18" t="s">
        <v>348</v>
      </c>
      <c r="F2060" s="311">
        <v>159.72200000000001</v>
      </c>
      <c r="G2060" s="40"/>
      <c r="H2060" s="46"/>
    </row>
    <row r="2061" s="2" customFormat="1" ht="16.8" customHeight="1">
      <c r="A2061" s="40"/>
      <c r="B2061" s="46"/>
      <c r="C2061" s="310" t="s">
        <v>498</v>
      </c>
      <c r="D2061" s="310" t="s">
        <v>499</v>
      </c>
      <c r="E2061" s="18" t="s">
        <v>269</v>
      </c>
      <c r="F2061" s="311">
        <v>114.52500000000001</v>
      </c>
      <c r="G2061" s="40"/>
      <c r="H2061" s="46"/>
    </row>
    <row r="2062" s="2" customFormat="1" ht="16.8" customHeight="1">
      <c r="A2062" s="40"/>
      <c r="B2062" s="46"/>
      <c r="C2062" s="306" t="s">
        <v>2360</v>
      </c>
      <c r="D2062" s="307" t="s">
        <v>1</v>
      </c>
      <c r="E2062" s="308" t="s">
        <v>1</v>
      </c>
      <c r="F2062" s="309">
        <v>84.299999999999997</v>
      </c>
      <c r="G2062" s="40"/>
      <c r="H2062" s="46"/>
    </row>
    <row r="2063" s="2" customFormat="1" ht="16.8" customHeight="1">
      <c r="A2063" s="40"/>
      <c r="B2063" s="46"/>
      <c r="C2063" s="310" t="s">
        <v>2360</v>
      </c>
      <c r="D2063" s="310" t="s">
        <v>2361</v>
      </c>
      <c r="E2063" s="18" t="s">
        <v>1</v>
      </c>
      <c r="F2063" s="311">
        <v>84.299999999999997</v>
      </c>
      <c r="G2063" s="40"/>
      <c r="H2063" s="46"/>
    </row>
    <row r="2064" s="2" customFormat="1" ht="16.8" customHeight="1">
      <c r="A2064" s="40"/>
      <c r="B2064" s="46"/>
      <c r="C2064" s="306" t="s">
        <v>2274</v>
      </c>
      <c r="D2064" s="307" t="s">
        <v>1</v>
      </c>
      <c r="E2064" s="308" t="s">
        <v>1</v>
      </c>
      <c r="F2064" s="309">
        <v>84.299999999999997</v>
      </c>
      <c r="G2064" s="40"/>
      <c r="H2064" s="46"/>
    </row>
    <row r="2065" s="2" customFormat="1" ht="16.8" customHeight="1">
      <c r="A2065" s="40"/>
      <c r="B2065" s="46"/>
      <c r="C2065" s="310" t="s">
        <v>2272</v>
      </c>
      <c r="D2065" s="310" t="s">
        <v>2294</v>
      </c>
      <c r="E2065" s="18" t="s">
        <v>1</v>
      </c>
      <c r="F2065" s="311">
        <v>84.299999999999997</v>
      </c>
      <c r="G2065" s="40"/>
      <c r="H2065" s="46"/>
    </row>
    <row r="2066" s="2" customFormat="1" ht="16.8" customHeight="1">
      <c r="A2066" s="40"/>
      <c r="B2066" s="46"/>
      <c r="C2066" s="310" t="s">
        <v>2274</v>
      </c>
      <c r="D2066" s="310" t="s">
        <v>281</v>
      </c>
      <c r="E2066" s="18" t="s">
        <v>1</v>
      </c>
      <c r="F2066" s="311">
        <v>84.299999999999997</v>
      </c>
      <c r="G2066" s="40"/>
      <c r="H2066" s="46"/>
    </row>
    <row r="2067" s="2" customFormat="1" ht="16.8" customHeight="1">
      <c r="A2067" s="40"/>
      <c r="B2067" s="46"/>
      <c r="C2067" s="312" t="s">
        <v>2478</v>
      </c>
      <c r="D2067" s="40"/>
      <c r="E2067" s="40"/>
      <c r="F2067" s="40"/>
      <c r="G2067" s="40"/>
      <c r="H2067" s="46"/>
    </row>
    <row r="2068" s="2" customFormat="1">
      <c r="A2068" s="40"/>
      <c r="B2068" s="46"/>
      <c r="C2068" s="310" t="s">
        <v>1069</v>
      </c>
      <c r="D2068" s="310" t="s">
        <v>1070</v>
      </c>
      <c r="E2068" s="18" t="s">
        <v>269</v>
      </c>
      <c r="F2068" s="311">
        <v>124.018</v>
      </c>
      <c r="G2068" s="40"/>
      <c r="H2068" s="46"/>
    </row>
    <row r="2069" s="2" customFormat="1" ht="16.8" customHeight="1">
      <c r="A2069" s="40"/>
      <c r="B2069" s="46"/>
      <c r="C2069" s="310" t="s">
        <v>316</v>
      </c>
      <c r="D2069" s="310" t="s">
        <v>317</v>
      </c>
      <c r="E2069" s="18" t="s">
        <v>318</v>
      </c>
      <c r="F2069" s="311">
        <v>134.88</v>
      </c>
      <c r="G2069" s="40"/>
      <c r="H2069" s="46"/>
    </row>
    <row r="2070" s="2" customFormat="1" ht="16.8" customHeight="1">
      <c r="A2070" s="40"/>
      <c r="B2070" s="46"/>
      <c r="C2070" s="310" t="s">
        <v>322</v>
      </c>
      <c r="D2070" s="310" t="s">
        <v>323</v>
      </c>
      <c r="E2070" s="18" t="s">
        <v>324</v>
      </c>
      <c r="F2070" s="311">
        <v>16.859999999999999</v>
      </c>
      <c r="G2070" s="40"/>
      <c r="H2070" s="46"/>
    </row>
    <row r="2071" s="2" customFormat="1">
      <c r="A2071" s="40"/>
      <c r="B2071" s="46"/>
      <c r="C2071" s="310" t="s">
        <v>346</v>
      </c>
      <c r="D2071" s="310" t="s">
        <v>347</v>
      </c>
      <c r="E2071" s="18" t="s">
        <v>348</v>
      </c>
      <c r="F2071" s="311">
        <v>111.731</v>
      </c>
      <c r="G2071" s="40"/>
      <c r="H2071" s="46"/>
    </row>
    <row r="2072" s="2" customFormat="1" ht="16.8" customHeight="1">
      <c r="A2072" s="40"/>
      <c r="B2072" s="46"/>
      <c r="C2072" s="310" t="s">
        <v>369</v>
      </c>
      <c r="D2072" s="310" t="s">
        <v>370</v>
      </c>
      <c r="E2072" s="18" t="s">
        <v>269</v>
      </c>
      <c r="F2072" s="311">
        <v>540.87</v>
      </c>
      <c r="G2072" s="40"/>
      <c r="H2072" s="46"/>
    </row>
    <row r="2073" s="2" customFormat="1">
      <c r="A2073" s="40"/>
      <c r="B2073" s="46"/>
      <c r="C2073" s="310" t="s">
        <v>388</v>
      </c>
      <c r="D2073" s="310" t="s">
        <v>389</v>
      </c>
      <c r="E2073" s="18" t="s">
        <v>348</v>
      </c>
      <c r="F2073" s="311">
        <v>93.980000000000004</v>
      </c>
      <c r="G2073" s="40"/>
      <c r="H2073" s="46"/>
    </row>
    <row r="2074" s="2" customFormat="1" ht="16.8" customHeight="1">
      <c r="A2074" s="40"/>
      <c r="B2074" s="46"/>
      <c r="C2074" s="310" t="s">
        <v>452</v>
      </c>
      <c r="D2074" s="310" t="s">
        <v>453</v>
      </c>
      <c r="E2074" s="18" t="s">
        <v>348</v>
      </c>
      <c r="F2074" s="311">
        <v>54.167999999999999</v>
      </c>
      <c r="G2074" s="40"/>
      <c r="H2074" s="46"/>
    </row>
    <row r="2075" s="2" customFormat="1">
      <c r="A2075" s="40"/>
      <c r="B2075" s="46"/>
      <c r="C2075" s="310" t="s">
        <v>1872</v>
      </c>
      <c r="D2075" s="310" t="s">
        <v>1873</v>
      </c>
      <c r="E2075" s="18" t="s">
        <v>308</v>
      </c>
      <c r="F2075" s="311">
        <v>84.299999999999997</v>
      </c>
      <c r="G2075" s="40"/>
      <c r="H2075" s="46"/>
    </row>
    <row r="2076" s="2" customFormat="1" ht="16.8" customHeight="1">
      <c r="A2076" s="40"/>
      <c r="B2076" s="46"/>
      <c r="C2076" s="310" t="s">
        <v>1876</v>
      </c>
      <c r="D2076" s="310" t="s">
        <v>1877</v>
      </c>
      <c r="E2076" s="18" t="s">
        <v>308</v>
      </c>
      <c r="F2076" s="311">
        <v>84.299999999999997</v>
      </c>
      <c r="G2076" s="40"/>
      <c r="H2076" s="46"/>
    </row>
    <row r="2077" s="2" customFormat="1" ht="16.8" customHeight="1">
      <c r="A2077" s="40"/>
      <c r="B2077" s="46"/>
      <c r="C2077" s="310" t="s">
        <v>1879</v>
      </c>
      <c r="D2077" s="310" t="s">
        <v>1880</v>
      </c>
      <c r="E2077" s="18" t="s">
        <v>308</v>
      </c>
      <c r="F2077" s="311">
        <v>84.299999999999997</v>
      </c>
      <c r="G2077" s="40"/>
      <c r="H2077" s="46"/>
    </row>
    <row r="2078" s="2" customFormat="1" ht="16.8" customHeight="1">
      <c r="A2078" s="40"/>
      <c r="B2078" s="46"/>
      <c r="C2078" s="310" t="s">
        <v>477</v>
      </c>
      <c r="D2078" s="310" t="s">
        <v>478</v>
      </c>
      <c r="E2078" s="18" t="s">
        <v>348</v>
      </c>
      <c r="F2078" s="311">
        <v>11.452999999999999</v>
      </c>
      <c r="G2078" s="40"/>
      <c r="H2078" s="46"/>
    </row>
    <row r="2079" s="2" customFormat="1" ht="16.8" customHeight="1">
      <c r="A2079" s="40"/>
      <c r="B2079" s="46"/>
      <c r="C2079" s="310" t="s">
        <v>1884</v>
      </c>
      <c r="D2079" s="310" t="s">
        <v>1885</v>
      </c>
      <c r="E2079" s="18" t="s">
        <v>348</v>
      </c>
      <c r="F2079" s="311">
        <v>24.497</v>
      </c>
      <c r="G2079" s="40"/>
      <c r="H2079" s="46"/>
    </row>
    <row r="2080" s="2" customFormat="1" ht="16.8" customHeight="1">
      <c r="A2080" s="40"/>
      <c r="B2080" s="46"/>
      <c r="C2080" s="310" t="s">
        <v>1903</v>
      </c>
      <c r="D2080" s="310" t="s">
        <v>1904</v>
      </c>
      <c r="E2080" s="18" t="s">
        <v>308</v>
      </c>
      <c r="F2080" s="311">
        <v>84.299999999999997</v>
      </c>
      <c r="G2080" s="40"/>
      <c r="H2080" s="46"/>
    </row>
    <row r="2081" s="2" customFormat="1">
      <c r="A2081" s="40"/>
      <c r="B2081" s="46"/>
      <c r="C2081" s="310" t="s">
        <v>2381</v>
      </c>
      <c r="D2081" s="310" t="s">
        <v>2382</v>
      </c>
      <c r="E2081" s="18" t="s">
        <v>308</v>
      </c>
      <c r="F2081" s="311">
        <v>84.299999999999997</v>
      </c>
      <c r="G2081" s="40"/>
      <c r="H2081" s="46"/>
    </row>
    <row r="2082" s="2" customFormat="1" ht="16.8" customHeight="1">
      <c r="A2082" s="40"/>
      <c r="B2082" s="46"/>
      <c r="C2082" s="310" t="s">
        <v>857</v>
      </c>
      <c r="D2082" s="310" t="s">
        <v>858</v>
      </c>
      <c r="E2082" s="18" t="s">
        <v>308</v>
      </c>
      <c r="F2082" s="311">
        <v>113.2</v>
      </c>
      <c r="G2082" s="40"/>
      <c r="H2082" s="46"/>
    </row>
    <row r="2083" s="2" customFormat="1" ht="16.8" customHeight="1">
      <c r="A2083" s="40"/>
      <c r="B2083" s="46"/>
      <c r="C2083" s="310" t="s">
        <v>934</v>
      </c>
      <c r="D2083" s="310" t="s">
        <v>939</v>
      </c>
      <c r="E2083" s="18" t="s">
        <v>2044</v>
      </c>
      <c r="F2083" s="311">
        <v>2.2639999999999998</v>
      </c>
      <c r="G2083" s="40"/>
      <c r="H2083" s="46"/>
    </row>
    <row r="2084" s="2" customFormat="1" ht="16.8" customHeight="1">
      <c r="A2084" s="40"/>
      <c r="B2084" s="46"/>
      <c r="C2084" s="310" t="s">
        <v>2384</v>
      </c>
      <c r="D2084" s="310" t="s">
        <v>2385</v>
      </c>
      <c r="E2084" s="18" t="s">
        <v>308</v>
      </c>
      <c r="F2084" s="311">
        <v>84.299999999999997</v>
      </c>
      <c r="G2084" s="40"/>
      <c r="H2084" s="46"/>
    </row>
    <row r="2085" s="2" customFormat="1" ht="16.8" customHeight="1">
      <c r="A2085" s="40"/>
      <c r="B2085" s="46"/>
      <c r="C2085" s="306" t="s">
        <v>2272</v>
      </c>
      <c r="D2085" s="307" t="s">
        <v>1</v>
      </c>
      <c r="E2085" s="308" t="s">
        <v>1</v>
      </c>
      <c r="F2085" s="309">
        <v>84.299999999999997</v>
      </c>
      <c r="G2085" s="40"/>
      <c r="H2085" s="46"/>
    </row>
    <row r="2086" s="2" customFormat="1" ht="16.8" customHeight="1">
      <c r="A2086" s="40"/>
      <c r="B2086" s="46"/>
      <c r="C2086" s="310" t="s">
        <v>2272</v>
      </c>
      <c r="D2086" s="310" t="s">
        <v>2294</v>
      </c>
      <c r="E2086" s="18" t="s">
        <v>1</v>
      </c>
      <c r="F2086" s="311">
        <v>84.299999999999997</v>
      </c>
      <c r="G2086" s="40"/>
      <c r="H2086" s="46"/>
    </row>
    <row r="2087" s="2" customFormat="1" ht="16.8" customHeight="1">
      <c r="A2087" s="40"/>
      <c r="B2087" s="46"/>
      <c r="C2087" s="312" t="s">
        <v>2478</v>
      </c>
      <c r="D2087" s="40"/>
      <c r="E2087" s="40"/>
      <c r="F2087" s="40"/>
      <c r="G2087" s="40"/>
      <c r="H2087" s="46"/>
    </row>
    <row r="2088" s="2" customFormat="1">
      <c r="A2088" s="40"/>
      <c r="B2088" s="46"/>
      <c r="C2088" s="310" t="s">
        <v>1069</v>
      </c>
      <c r="D2088" s="310" t="s">
        <v>1070</v>
      </c>
      <c r="E2088" s="18" t="s">
        <v>269</v>
      </c>
      <c r="F2088" s="311">
        <v>124.018</v>
      </c>
      <c r="G2088" s="40"/>
      <c r="H2088" s="46"/>
    </row>
    <row r="2089" s="2" customFormat="1">
      <c r="A2089" s="40"/>
      <c r="B2089" s="46"/>
      <c r="C2089" s="310" t="s">
        <v>346</v>
      </c>
      <c r="D2089" s="310" t="s">
        <v>347</v>
      </c>
      <c r="E2089" s="18" t="s">
        <v>348</v>
      </c>
      <c r="F2089" s="311">
        <v>111.731</v>
      </c>
      <c r="G2089" s="40"/>
      <c r="H2089" s="46"/>
    </row>
    <row r="2090" s="2" customFormat="1" ht="16.8" customHeight="1">
      <c r="A2090" s="40"/>
      <c r="B2090" s="46"/>
      <c r="C2090" s="310" t="s">
        <v>435</v>
      </c>
      <c r="D2090" s="310" t="s">
        <v>436</v>
      </c>
      <c r="E2090" s="18" t="s">
        <v>348</v>
      </c>
      <c r="F2090" s="311">
        <v>159.72200000000001</v>
      </c>
      <c r="G2090" s="40"/>
      <c r="H2090" s="46"/>
    </row>
    <row r="2091" s="2" customFormat="1" ht="16.8" customHeight="1">
      <c r="A2091" s="40"/>
      <c r="B2091" s="46"/>
      <c r="C2091" s="310" t="s">
        <v>498</v>
      </c>
      <c r="D2091" s="310" t="s">
        <v>499</v>
      </c>
      <c r="E2091" s="18" t="s">
        <v>269</v>
      </c>
      <c r="F2091" s="311">
        <v>114.52500000000001</v>
      </c>
      <c r="G2091" s="40"/>
      <c r="H2091" s="46"/>
    </row>
    <row r="2092" s="2" customFormat="1" ht="16.8" customHeight="1">
      <c r="A2092" s="40"/>
      <c r="B2092" s="46"/>
      <c r="C2092" s="306" t="s">
        <v>1809</v>
      </c>
      <c r="D2092" s="307" t="s">
        <v>1</v>
      </c>
      <c r="E2092" s="308" t="s">
        <v>1</v>
      </c>
      <c r="F2092" s="309">
        <v>6.4800000000000004</v>
      </c>
      <c r="G2092" s="40"/>
      <c r="H2092" s="46"/>
    </row>
    <row r="2093" s="2" customFormat="1">
      <c r="A2093" s="40"/>
      <c r="B2093" s="46"/>
      <c r="C2093" s="310" t="s">
        <v>1809</v>
      </c>
      <c r="D2093" s="310" t="s">
        <v>2251</v>
      </c>
      <c r="E2093" s="18" t="s">
        <v>1</v>
      </c>
      <c r="F2093" s="311">
        <v>6.4800000000000004</v>
      </c>
      <c r="G2093" s="40"/>
      <c r="H2093" s="46"/>
    </row>
    <row r="2094" s="2" customFormat="1" ht="16.8" customHeight="1">
      <c r="A2094" s="40"/>
      <c r="B2094" s="46"/>
      <c r="C2094" s="312" t="s">
        <v>2478</v>
      </c>
      <c r="D2094" s="40"/>
      <c r="E2094" s="40"/>
      <c r="F2094" s="40"/>
      <c r="G2094" s="40"/>
      <c r="H2094" s="46"/>
    </row>
    <row r="2095" s="2" customFormat="1" ht="16.8" customHeight="1">
      <c r="A2095" s="40"/>
      <c r="B2095" s="46"/>
      <c r="C2095" s="310" t="s">
        <v>2096</v>
      </c>
      <c r="D2095" s="310" t="s">
        <v>2097</v>
      </c>
      <c r="E2095" s="18" t="s">
        <v>308</v>
      </c>
      <c r="F2095" s="311">
        <v>6.4800000000000004</v>
      </c>
      <c r="G2095" s="40"/>
      <c r="H2095" s="46"/>
    </row>
    <row r="2096" s="2" customFormat="1" ht="16.8" customHeight="1">
      <c r="A2096" s="40"/>
      <c r="B2096" s="46"/>
      <c r="C2096" s="310" t="s">
        <v>2100</v>
      </c>
      <c r="D2096" s="310" t="s">
        <v>2101</v>
      </c>
      <c r="E2096" s="18" t="s">
        <v>308</v>
      </c>
      <c r="F2096" s="311">
        <v>6.4800000000000004</v>
      </c>
      <c r="G2096" s="40"/>
      <c r="H2096" s="46"/>
    </row>
    <row r="2097" s="2" customFormat="1" ht="16.8" customHeight="1">
      <c r="A2097" s="40"/>
      <c r="B2097" s="46"/>
      <c r="C2097" s="306" t="s">
        <v>1821</v>
      </c>
      <c r="D2097" s="307" t="s">
        <v>1</v>
      </c>
      <c r="E2097" s="308" t="s">
        <v>1</v>
      </c>
      <c r="F2097" s="309">
        <v>62.137999999999998</v>
      </c>
      <c r="G2097" s="40"/>
      <c r="H2097" s="46"/>
    </row>
    <row r="2098" s="2" customFormat="1" ht="16.8" customHeight="1">
      <c r="A2098" s="40"/>
      <c r="B2098" s="46"/>
      <c r="C2098" s="310" t="s">
        <v>2282</v>
      </c>
      <c r="D2098" s="310" t="s">
        <v>2297</v>
      </c>
      <c r="E2098" s="18" t="s">
        <v>1</v>
      </c>
      <c r="F2098" s="311">
        <v>62.137999999999998</v>
      </c>
      <c r="G2098" s="40"/>
      <c r="H2098" s="46"/>
    </row>
    <row r="2099" s="2" customFormat="1" ht="16.8" customHeight="1">
      <c r="A2099" s="40"/>
      <c r="B2099" s="46"/>
      <c r="C2099" s="310" t="s">
        <v>1821</v>
      </c>
      <c r="D2099" s="310" t="s">
        <v>281</v>
      </c>
      <c r="E2099" s="18" t="s">
        <v>1</v>
      </c>
      <c r="F2099" s="311">
        <v>62.137999999999998</v>
      </c>
      <c r="G2099" s="40"/>
      <c r="H2099" s="46"/>
    </row>
    <row r="2100" s="2" customFormat="1" ht="16.8" customHeight="1">
      <c r="A2100" s="40"/>
      <c r="B2100" s="46"/>
      <c r="C2100" s="306" t="s">
        <v>2282</v>
      </c>
      <c r="D2100" s="307" t="s">
        <v>1</v>
      </c>
      <c r="E2100" s="308" t="s">
        <v>1</v>
      </c>
      <c r="F2100" s="309">
        <v>62.137999999999998</v>
      </c>
      <c r="G2100" s="40"/>
      <c r="H2100" s="46"/>
    </row>
    <row r="2101" s="2" customFormat="1" ht="16.8" customHeight="1">
      <c r="A2101" s="40"/>
      <c r="B2101" s="46"/>
      <c r="C2101" s="310" t="s">
        <v>2282</v>
      </c>
      <c r="D2101" s="310" t="s">
        <v>2297</v>
      </c>
      <c r="E2101" s="18" t="s">
        <v>1</v>
      </c>
      <c r="F2101" s="311">
        <v>62.137999999999998</v>
      </c>
      <c r="G2101" s="40"/>
      <c r="H2101" s="46"/>
    </row>
    <row r="2102" s="2" customFormat="1" ht="16.8" customHeight="1">
      <c r="A2102" s="40"/>
      <c r="B2102" s="46"/>
      <c r="C2102" s="312" t="s">
        <v>2478</v>
      </c>
      <c r="D2102" s="40"/>
      <c r="E2102" s="40"/>
      <c r="F2102" s="40"/>
      <c r="G2102" s="40"/>
      <c r="H2102" s="46"/>
    </row>
    <row r="2103" s="2" customFormat="1">
      <c r="A2103" s="40"/>
      <c r="B2103" s="46"/>
      <c r="C2103" s="310" t="s">
        <v>1069</v>
      </c>
      <c r="D2103" s="310" t="s">
        <v>1070</v>
      </c>
      <c r="E2103" s="18" t="s">
        <v>269</v>
      </c>
      <c r="F2103" s="311">
        <v>124.018</v>
      </c>
      <c r="G2103" s="40"/>
      <c r="H2103" s="46"/>
    </row>
    <row r="2104" s="2" customFormat="1">
      <c r="A2104" s="40"/>
      <c r="B2104" s="46"/>
      <c r="C2104" s="310" t="s">
        <v>346</v>
      </c>
      <c r="D2104" s="310" t="s">
        <v>347</v>
      </c>
      <c r="E2104" s="18" t="s">
        <v>348</v>
      </c>
      <c r="F2104" s="311">
        <v>111.731</v>
      </c>
      <c r="G2104" s="40"/>
      <c r="H2104" s="46"/>
    </row>
    <row r="2105" s="2" customFormat="1" ht="16.8" customHeight="1">
      <c r="A2105" s="40"/>
      <c r="B2105" s="46"/>
      <c r="C2105" s="306" t="s">
        <v>2279</v>
      </c>
      <c r="D2105" s="307" t="s">
        <v>1</v>
      </c>
      <c r="E2105" s="308" t="s">
        <v>1</v>
      </c>
      <c r="F2105" s="309">
        <v>211.47999999999999</v>
      </c>
      <c r="G2105" s="40"/>
      <c r="H2105" s="46"/>
    </row>
    <row r="2106" s="2" customFormat="1" ht="16.8" customHeight="1">
      <c r="A2106" s="40"/>
      <c r="B2106" s="46"/>
      <c r="C2106" s="310" t="s">
        <v>2277</v>
      </c>
      <c r="D2106" s="310" t="s">
        <v>2296</v>
      </c>
      <c r="E2106" s="18" t="s">
        <v>1</v>
      </c>
      <c r="F2106" s="311">
        <v>211.47999999999999</v>
      </c>
      <c r="G2106" s="40"/>
      <c r="H2106" s="46"/>
    </row>
    <row r="2107" s="2" customFormat="1" ht="16.8" customHeight="1">
      <c r="A2107" s="40"/>
      <c r="B2107" s="46"/>
      <c r="C2107" s="310" t="s">
        <v>2279</v>
      </c>
      <c r="D2107" s="310" t="s">
        <v>281</v>
      </c>
      <c r="E2107" s="18" t="s">
        <v>1</v>
      </c>
      <c r="F2107" s="311">
        <v>211.47999999999999</v>
      </c>
      <c r="G2107" s="40"/>
      <c r="H2107" s="46"/>
    </row>
    <row r="2108" s="2" customFormat="1" ht="16.8" customHeight="1">
      <c r="A2108" s="40"/>
      <c r="B2108" s="46"/>
      <c r="C2108" s="312" t="s">
        <v>2478</v>
      </c>
      <c r="D2108" s="40"/>
      <c r="E2108" s="40"/>
      <c r="F2108" s="40"/>
      <c r="G2108" s="40"/>
      <c r="H2108" s="46"/>
    </row>
    <row r="2109" s="2" customFormat="1">
      <c r="A2109" s="40"/>
      <c r="B2109" s="46"/>
      <c r="C2109" s="310" t="s">
        <v>1069</v>
      </c>
      <c r="D2109" s="310" t="s">
        <v>1070</v>
      </c>
      <c r="E2109" s="18" t="s">
        <v>269</v>
      </c>
      <c r="F2109" s="311">
        <v>124.018</v>
      </c>
      <c r="G2109" s="40"/>
      <c r="H2109" s="46"/>
    </row>
    <row r="2110" s="2" customFormat="1" ht="16.8" customHeight="1">
      <c r="A2110" s="40"/>
      <c r="B2110" s="46"/>
      <c r="C2110" s="306" t="s">
        <v>2299</v>
      </c>
      <c r="D2110" s="307" t="s">
        <v>1</v>
      </c>
      <c r="E2110" s="308" t="s">
        <v>1</v>
      </c>
      <c r="F2110" s="309">
        <v>14.456</v>
      </c>
      <c r="G2110" s="40"/>
      <c r="H2110" s="46"/>
    </row>
    <row r="2111" s="2" customFormat="1">
      <c r="A2111" s="40"/>
      <c r="B2111" s="46"/>
      <c r="C2111" s="310" t="s">
        <v>2299</v>
      </c>
      <c r="D2111" s="310" t="s">
        <v>2300</v>
      </c>
      <c r="E2111" s="18" t="s">
        <v>1</v>
      </c>
      <c r="F2111" s="311">
        <v>14.456</v>
      </c>
      <c r="G2111" s="40"/>
      <c r="H2111" s="46"/>
    </row>
    <row r="2112" s="2" customFormat="1" ht="16.8" customHeight="1">
      <c r="A2112" s="40"/>
      <c r="B2112" s="46"/>
      <c r="C2112" s="306" t="s">
        <v>2277</v>
      </c>
      <c r="D2112" s="307" t="s">
        <v>1</v>
      </c>
      <c r="E2112" s="308" t="s">
        <v>1</v>
      </c>
      <c r="F2112" s="309">
        <v>211.47999999999999</v>
      </c>
      <c r="G2112" s="40"/>
      <c r="H2112" s="46"/>
    </row>
    <row r="2113" s="2" customFormat="1" ht="16.8" customHeight="1">
      <c r="A2113" s="40"/>
      <c r="B2113" s="46"/>
      <c r="C2113" s="310" t="s">
        <v>2277</v>
      </c>
      <c r="D2113" s="310" t="s">
        <v>2296</v>
      </c>
      <c r="E2113" s="18" t="s">
        <v>1</v>
      </c>
      <c r="F2113" s="311">
        <v>211.47999999999999</v>
      </c>
      <c r="G2113" s="40"/>
      <c r="H2113" s="46"/>
    </row>
    <row r="2114" s="2" customFormat="1" ht="16.8" customHeight="1">
      <c r="A2114" s="40"/>
      <c r="B2114" s="46"/>
      <c r="C2114" s="312" t="s">
        <v>2478</v>
      </c>
      <c r="D2114" s="40"/>
      <c r="E2114" s="40"/>
      <c r="F2114" s="40"/>
      <c r="G2114" s="40"/>
      <c r="H2114" s="46"/>
    </row>
    <row r="2115" s="2" customFormat="1">
      <c r="A2115" s="40"/>
      <c r="B2115" s="46"/>
      <c r="C2115" s="310" t="s">
        <v>1069</v>
      </c>
      <c r="D2115" s="310" t="s">
        <v>1070</v>
      </c>
      <c r="E2115" s="18" t="s">
        <v>269</v>
      </c>
      <c r="F2115" s="311">
        <v>124.018</v>
      </c>
      <c r="G2115" s="40"/>
      <c r="H2115" s="46"/>
    </row>
    <row r="2116" s="2" customFormat="1">
      <c r="A2116" s="40"/>
      <c r="B2116" s="46"/>
      <c r="C2116" s="310" t="s">
        <v>346</v>
      </c>
      <c r="D2116" s="310" t="s">
        <v>347</v>
      </c>
      <c r="E2116" s="18" t="s">
        <v>348</v>
      </c>
      <c r="F2116" s="311">
        <v>111.731</v>
      </c>
      <c r="G2116" s="40"/>
      <c r="H2116" s="46"/>
    </row>
    <row r="2117" s="2" customFormat="1" ht="16.8" customHeight="1">
      <c r="A2117" s="40"/>
      <c r="B2117" s="46"/>
      <c r="C2117" s="306" t="s">
        <v>1803</v>
      </c>
      <c r="D2117" s="307" t="s">
        <v>1</v>
      </c>
      <c r="E2117" s="308" t="s">
        <v>1</v>
      </c>
      <c r="F2117" s="309">
        <v>14.456</v>
      </c>
      <c r="G2117" s="40"/>
      <c r="H2117" s="46"/>
    </row>
    <row r="2118" s="2" customFormat="1">
      <c r="A2118" s="40"/>
      <c r="B2118" s="46"/>
      <c r="C2118" s="310" t="s">
        <v>2299</v>
      </c>
      <c r="D2118" s="310" t="s">
        <v>2300</v>
      </c>
      <c r="E2118" s="18" t="s">
        <v>1</v>
      </c>
      <c r="F2118" s="311">
        <v>14.456</v>
      </c>
      <c r="G2118" s="40"/>
      <c r="H2118" s="46"/>
    </row>
    <row r="2119" s="2" customFormat="1" ht="16.8" customHeight="1">
      <c r="A2119" s="40"/>
      <c r="B2119" s="46"/>
      <c r="C2119" s="310" t="s">
        <v>1803</v>
      </c>
      <c r="D2119" s="310" t="s">
        <v>281</v>
      </c>
      <c r="E2119" s="18" t="s">
        <v>1</v>
      </c>
      <c r="F2119" s="311">
        <v>14.456</v>
      </c>
      <c r="G2119" s="40"/>
      <c r="H2119" s="46"/>
    </row>
    <row r="2120" s="2" customFormat="1" ht="16.8" customHeight="1">
      <c r="A2120" s="40"/>
      <c r="B2120" s="46"/>
      <c r="C2120" s="312" t="s">
        <v>2478</v>
      </c>
      <c r="D2120" s="40"/>
      <c r="E2120" s="40"/>
      <c r="F2120" s="40"/>
      <c r="G2120" s="40"/>
      <c r="H2120" s="46"/>
    </row>
    <row r="2121" s="2" customFormat="1">
      <c r="A2121" s="40"/>
      <c r="B2121" s="46"/>
      <c r="C2121" s="310" t="s">
        <v>1069</v>
      </c>
      <c r="D2121" s="310" t="s">
        <v>1070</v>
      </c>
      <c r="E2121" s="18" t="s">
        <v>269</v>
      </c>
      <c r="F2121" s="311">
        <v>124.018</v>
      </c>
      <c r="G2121" s="40"/>
      <c r="H2121" s="46"/>
    </row>
    <row r="2122" s="2" customFormat="1">
      <c r="A2122" s="40"/>
      <c r="B2122" s="46"/>
      <c r="C2122" s="310" t="s">
        <v>346</v>
      </c>
      <c r="D2122" s="310" t="s">
        <v>347</v>
      </c>
      <c r="E2122" s="18" t="s">
        <v>348</v>
      </c>
      <c r="F2122" s="311">
        <v>111.731</v>
      </c>
      <c r="G2122" s="40"/>
      <c r="H2122" s="46"/>
    </row>
    <row r="2123" s="2" customFormat="1" ht="16.8" customHeight="1">
      <c r="A2123" s="40"/>
      <c r="B2123" s="46"/>
      <c r="C2123" s="306" t="s">
        <v>480</v>
      </c>
      <c r="D2123" s="307" t="s">
        <v>1</v>
      </c>
      <c r="E2123" s="308" t="s">
        <v>1</v>
      </c>
      <c r="F2123" s="309">
        <v>11.452999999999999</v>
      </c>
      <c r="G2123" s="40"/>
      <c r="H2123" s="46"/>
    </row>
    <row r="2124" s="2" customFormat="1" ht="16.8" customHeight="1">
      <c r="A2124" s="40"/>
      <c r="B2124" s="46"/>
      <c r="C2124" s="310" t="s">
        <v>480</v>
      </c>
      <c r="D2124" s="310" t="s">
        <v>2346</v>
      </c>
      <c r="E2124" s="18" t="s">
        <v>1</v>
      </c>
      <c r="F2124" s="311">
        <v>11.452999999999999</v>
      </c>
      <c r="G2124" s="40"/>
      <c r="H2124" s="46"/>
    </row>
    <row r="2125" s="2" customFormat="1" ht="16.8" customHeight="1">
      <c r="A2125" s="40"/>
      <c r="B2125" s="46"/>
      <c r="C2125" s="306" t="s">
        <v>219</v>
      </c>
      <c r="D2125" s="307" t="s">
        <v>1</v>
      </c>
      <c r="E2125" s="308" t="s">
        <v>1</v>
      </c>
      <c r="F2125" s="309">
        <v>17.751999999999999</v>
      </c>
      <c r="G2125" s="40"/>
      <c r="H2125" s="46"/>
    </row>
    <row r="2126" s="2" customFormat="1" ht="16.8" customHeight="1">
      <c r="A2126" s="40"/>
      <c r="B2126" s="46"/>
      <c r="C2126" s="310" t="s">
        <v>219</v>
      </c>
      <c r="D2126" s="310" t="s">
        <v>1105</v>
      </c>
      <c r="E2126" s="18" t="s">
        <v>1</v>
      </c>
      <c r="F2126" s="311">
        <v>17.751999999999999</v>
      </c>
      <c r="G2126" s="40"/>
      <c r="H2126" s="46"/>
    </row>
    <row r="2127" s="2" customFormat="1" ht="16.8" customHeight="1">
      <c r="A2127" s="40"/>
      <c r="B2127" s="46"/>
      <c r="C2127" s="312" t="s">
        <v>2478</v>
      </c>
      <c r="D2127" s="40"/>
      <c r="E2127" s="40"/>
      <c r="F2127" s="40"/>
      <c r="G2127" s="40"/>
      <c r="H2127" s="46"/>
    </row>
    <row r="2128" s="2" customFormat="1" ht="16.8" customHeight="1">
      <c r="A2128" s="40"/>
      <c r="B2128" s="46"/>
      <c r="C2128" s="310" t="s">
        <v>410</v>
      </c>
      <c r="D2128" s="310" t="s">
        <v>411</v>
      </c>
      <c r="E2128" s="18" t="s">
        <v>348</v>
      </c>
      <c r="F2128" s="311">
        <v>17.751999999999999</v>
      </c>
      <c r="G2128" s="40"/>
      <c r="H2128" s="46"/>
    </row>
    <row r="2129" s="2" customFormat="1" ht="16.8" customHeight="1">
      <c r="A2129" s="40"/>
      <c r="B2129" s="46"/>
      <c r="C2129" s="310" t="s">
        <v>419</v>
      </c>
      <c r="D2129" s="310" t="s">
        <v>420</v>
      </c>
      <c r="E2129" s="18" t="s">
        <v>348</v>
      </c>
      <c r="F2129" s="311">
        <v>35.503999999999998</v>
      </c>
      <c r="G2129" s="40"/>
      <c r="H2129" s="46"/>
    </row>
    <row r="2130" s="2" customFormat="1" ht="16.8" customHeight="1">
      <c r="A2130" s="40"/>
      <c r="B2130" s="46"/>
      <c r="C2130" s="306" t="s">
        <v>221</v>
      </c>
      <c r="D2130" s="307" t="s">
        <v>1</v>
      </c>
      <c r="E2130" s="308" t="s">
        <v>1</v>
      </c>
      <c r="F2130" s="309">
        <v>17.751999999999999</v>
      </c>
      <c r="G2130" s="40"/>
      <c r="H2130" s="46"/>
    </row>
    <row r="2131" s="2" customFormat="1" ht="16.8" customHeight="1">
      <c r="A2131" s="40"/>
      <c r="B2131" s="46"/>
      <c r="C2131" s="310" t="s">
        <v>221</v>
      </c>
      <c r="D2131" s="310" t="s">
        <v>1105</v>
      </c>
      <c r="E2131" s="18" t="s">
        <v>1</v>
      </c>
      <c r="F2131" s="311">
        <v>17.751999999999999</v>
      </c>
      <c r="G2131" s="40"/>
      <c r="H2131" s="46"/>
    </row>
    <row r="2132" s="2" customFormat="1" ht="16.8" customHeight="1">
      <c r="A2132" s="40"/>
      <c r="B2132" s="46"/>
      <c r="C2132" s="312" t="s">
        <v>2478</v>
      </c>
      <c r="D2132" s="40"/>
      <c r="E2132" s="40"/>
      <c r="F2132" s="40"/>
      <c r="G2132" s="40"/>
      <c r="H2132" s="46"/>
    </row>
    <row r="2133" s="2" customFormat="1" ht="16.8" customHeight="1">
      <c r="A2133" s="40"/>
      <c r="B2133" s="46"/>
      <c r="C2133" s="310" t="s">
        <v>415</v>
      </c>
      <c r="D2133" s="310" t="s">
        <v>416</v>
      </c>
      <c r="E2133" s="18" t="s">
        <v>348</v>
      </c>
      <c r="F2133" s="311">
        <v>17.751999999999999</v>
      </c>
      <c r="G2133" s="40"/>
      <c r="H2133" s="46"/>
    </row>
    <row r="2134" s="2" customFormat="1" ht="16.8" customHeight="1">
      <c r="A2134" s="40"/>
      <c r="B2134" s="46"/>
      <c r="C2134" s="310" t="s">
        <v>419</v>
      </c>
      <c r="D2134" s="310" t="s">
        <v>420</v>
      </c>
      <c r="E2134" s="18" t="s">
        <v>348</v>
      </c>
      <c r="F2134" s="311">
        <v>35.503999999999998</v>
      </c>
      <c r="G2134" s="40"/>
      <c r="H2134" s="46"/>
    </row>
    <row r="2135" s="2" customFormat="1" ht="16.8" customHeight="1">
      <c r="A2135" s="40"/>
      <c r="B2135" s="46"/>
      <c r="C2135" s="306" t="s">
        <v>2289</v>
      </c>
      <c r="D2135" s="307" t="s">
        <v>1</v>
      </c>
      <c r="E2135" s="308" t="s">
        <v>1</v>
      </c>
      <c r="F2135" s="309">
        <v>7</v>
      </c>
      <c r="G2135" s="40"/>
      <c r="H2135" s="46"/>
    </row>
    <row r="2136" s="2" customFormat="1" ht="16.8" customHeight="1">
      <c r="A2136" s="40"/>
      <c r="B2136" s="46"/>
      <c r="C2136" s="310" t="s">
        <v>2289</v>
      </c>
      <c r="D2136" s="310" t="s">
        <v>315</v>
      </c>
      <c r="E2136" s="18" t="s">
        <v>1</v>
      </c>
      <c r="F2136" s="311">
        <v>7</v>
      </c>
      <c r="G2136" s="40"/>
      <c r="H2136" s="46"/>
    </row>
    <row r="2137" s="2" customFormat="1" ht="16.8" customHeight="1">
      <c r="A2137" s="40"/>
      <c r="B2137" s="46"/>
      <c r="C2137" s="312" t="s">
        <v>2478</v>
      </c>
      <c r="D2137" s="40"/>
      <c r="E2137" s="40"/>
      <c r="F2137" s="40"/>
      <c r="G2137" s="40"/>
      <c r="H2137" s="46"/>
    </row>
    <row r="2138" s="2" customFormat="1">
      <c r="A2138" s="40"/>
      <c r="B2138" s="46"/>
      <c r="C2138" s="310" t="s">
        <v>1910</v>
      </c>
      <c r="D2138" s="310" t="s">
        <v>1911</v>
      </c>
      <c r="E2138" s="18" t="s">
        <v>584</v>
      </c>
      <c r="F2138" s="311">
        <v>7</v>
      </c>
      <c r="G2138" s="40"/>
      <c r="H2138" s="46"/>
    </row>
    <row r="2139" s="2" customFormat="1" ht="16.8" customHeight="1">
      <c r="A2139" s="40"/>
      <c r="B2139" s="46"/>
      <c r="C2139" s="310" t="s">
        <v>2364</v>
      </c>
      <c r="D2139" s="310" t="s">
        <v>2365</v>
      </c>
      <c r="E2139" s="18" t="s">
        <v>584</v>
      </c>
      <c r="F2139" s="311">
        <v>7</v>
      </c>
      <c r="G2139" s="40"/>
      <c r="H2139" s="46"/>
    </row>
    <row r="2140" s="2" customFormat="1" ht="16.8" customHeight="1">
      <c r="A2140" s="40"/>
      <c r="B2140" s="46"/>
      <c r="C2140" s="310" t="s">
        <v>1916</v>
      </c>
      <c r="D2140" s="310" t="s">
        <v>1917</v>
      </c>
      <c r="E2140" s="18" t="s">
        <v>584</v>
      </c>
      <c r="F2140" s="311">
        <v>7</v>
      </c>
      <c r="G2140" s="40"/>
      <c r="H2140" s="46"/>
    </row>
    <row r="2141" s="2" customFormat="1" ht="16.8" customHeight="1">
      <c r="A2141" s="40"/>
      <c r="B2141" s="46"/>
      <c r="C2141" s="306" t="s">
        <v>165</v>
      </c>
      <c r="D2141" s="307" t="s">
        <v>1</v>
      </c>
      <c r="E2141" s="308" t="s">
        <v>1</v>
      </c>
      <c r="F2141" s="309">
        <v>1.8999999999999999</v>
      </c>
      <c r="G2141" s="40"/>
      <c r="H2141" s="46"/>
    </row>
    <row r="2142" s="2" customFormat="1" ht="16.8" customHeight="1">
      <c r="A2142" s="40"/>
      <c r="B2142" s="46"/>
      <c r="C2142" s="310" t="s">
        <v>165</v>
      </c>
      <c r="D2142" s="310" t="s">
        <v>310</v>
      </c>
      <c r="E2142" s="18" t="s">
        <v>1</v>
      </c>
      <c r="F2142" s="311">
        <v>1.8999999999999999</v>
      </c>
      <c r="G2142" s="40"/>
      <c r="H2142" s="46"/>
    </row>
    <row r="2143" s="2" customFormat="1" ht="16.8" customHeight="1">
      <c r="A2143" s="40"/>
      <c r="B2143" s="46"/>
      <c r="C2143" s="312" t="s">
        <v>2478</v>
      </c>
      <c r="D2143" s="40"/>
      <c r="E2143" s="40"/>
      <c r="F2143" s="40"/>
      <c r="G2143" s="40"/>
      <c r="H2143" s="46"/>
    </row>
    <row r="2144" s="2" customFormat="1" ht="16.8" customHeight="1">
      <c r="A2144" s="40"/>
      <c r="B2144" s="46"/>
      <c r="C2144" s="310" t="s">
        <v>1072</v>
      </c>
      <c r="D2144" s="310" t="s">
        <v>1073</v>
      </c>
      <c r="E2144" s="18" t="s">
        <v>308</v>
      </c>
      <c r="F2144" s="311">
        <v>1.8999999999999999</v>
      </c>
      <c r="G2144" s="40"/>
      <c r="H2144" s="46"/>
    </row>
    <row r="2145" s="2" customFormat="1" ht="16.8" customHeight="1">
      <c r="A2145" s="40"/>
      <c r="B2145" s="46"/>
      <c r="C2145" s="310" t="s">
        <v>875</v>
      </c>
      <c r="D2145" s="310" t="s">
        <v>876</v>
      </c>
      <c r="E2145" s="18" t="s">
        <v>308</v>
      </c>
      <c r="F2145" s="311">
        <v>1.8999999999999999</v>
      </c>
      <c r="G2145" s="40"/>
      <c r="H2145" s="46"/>
    </row>
    <row r="2146" s="2" customFormat="1" ht="16.8" customHeight="1">
      <c r="A2146" s="40"/>
      <c r="B2146" s="46"/>
      <c r="C2146" s="310" t="s">
        <v>908</v>
      </c>
      <c r="D2146" s="310" t="s">
        <v>909</v>
      </c>
      <c r="E2146" s="18" t="s">
        <v>308</v>
      </c>
      <c r="F2146" s="311">
        <v>1.8999999999999999</v>
      </c>
      <c r="G2146" s="40"/>
      <c r="H2146" s="46"/>
    </row>
    <row r="2147" s="2" customFormat="1" ht="16.8" customHeight="1">
      <c r="A2147" s="40"/>
      <c r="B2147" s="46"/>
      <c r="C2147" s="306" t="s">
        <v>198</v>
      </c>
      <c r="D2147" s="307" t="s">
        <v>1</v>
      </c>
      <c r="E2147" s="308" t="s">
        <v>1</v>
      </c>
      <c r="F2147" s="309">
        <v>54.167999999999999</v>
      </c>
      <c r="G2147" s="40"/>
      <c r="H2147" s="46"/>
    </row>
    <row r="2148" s="2" customFormat="1" ht="16.8" customHeight="1">
      <c r="A2148" s="40"/>
      <c r="B2148" s="46"/>
      <c r="C2148" s="310" t="s">
        <v>198</v>
      </c>
      <c r="D2148" s="310" t="s">
        <v>2340</v>
      </c>
      <c r="E2148" s="18" t="s">
        <v>1</v>
      </c>
      <c r="F2148" s="311">
        <v>54.167999999999999</v>
      </c>
      <c r="G2148" s="40"/>
      <c r="H2148" s="46"/>
    </row>
    <row r="2149" s="2" customFormat="1" ht="16.8" customHeight="1">
      <c r="A2149" s="40"/>
      <c r="B2149" s="46"/>
      <c r="C2149" s="312" t="s">
        <v>2478</v>
      </c>
      <c r="D2149" s="40"/>
      <c r="E2149" s="40"/>
      <c r="F2149" s="40"/>
      <c r="G2149" s="40"/>
      <c r="H2149" s="46"/>
    </row>
    <row r="2150" s="2" customFormat="1" ht="16.8" customHeight="1">
      <c r="A2150" s="40"/>
      <c r="B2150" s="46"/>
      <c r="C2150" s="310" t="s">
        <v>452</v>
      </c>
      <c r="D2150" s="310" t="s">
        <v>453</v>
      </c>
      <c r="E2150" s="18" t="s">
        <v>348</v>
      </c>
      <c r="F2150" s="311">
        <v>54.167999999999999</v>
      </c>
      <c r="G2150" s="40"/>
      <c r="H2150" s="46"/>
    </row>
    <row r="2151" s="2" customFormat="1" ht="16.8" customHeight="1">
      <c r="A2151" s="40"/>
      <c r="B2151" s="46"/>
      <c r="C2151" s="310" t="s">
        <v>457</v>
      </c>
      <c r="D2151" s="310" t="s">
        <v>458</v>
      </c>
      <c r="E2151" s="18" t="s">
        <v>426</v>
      </c>
      <c r="F2151" s="311">
        <v>108.336</v>
      </c>
      <c r="G2151" s="40"/>
      <c r="H2151" s="46"/>
    </row>
    <row r="2152" s="2" customFormat="1" ht="16.8" customHeight="1">
      <c r="A2152" s="40"/>
      <c r="B2152" s="46"/>
      <c r="C2152" s="306" t="s">
        <v>2287</v>
      </c>
      <c r="D2152" s="307" t="s">
        <v>1</v>
      </c>
      <c r="E2152" s="308" t="s">
        <v>1</v>
      </c>
      <c r="F2152" s="309">
        <v>124.018</v>
      </c>
      <c r="G2152" s="40"/>
      <c r="H2152" s="46"/>
    </row>
    <row r="2153" s="2" customFormat="1" ht="16.8" customHeight="1">
      <c r="A2153" s="40"/>
      <c r="B2153" s="46"/>
      <c r="C2153" s="310" t="s">
        <v>161</v>
      </c>
      <c r="D2153" s="310" t="s">
        <v>2301</v>
      </c>
      <c r="E2153" s="18" t="s">
        <v>1</v>
      </c>
      <c r="F2153" s="311">
        <v>114.52500000000001</v>
      </c>
      <c r="G2153" s="40"/>
      <c r="H2153" s="46"/>
    </row>
    <row r="2154" s="2" customFormat="1" ht="16.8" customHeight="1">
      <c r="A2154" s="40"/>
      <c r="B2154" s="46"/>
      <c r="C2154" s="310" t="s">
        <v>2286</v>
      </c>
      <c r="D2154" s="310" t="s">
        <v>2147</v>
      </c>
      <c r="E2154" s="18" t="s">
        <v>1</v>
      </c>
      <c r="F2154" s="311">
        <v>9.4930000000000003</v>
      </c>
      <c r="G2154" s="40"/>
      <c r="H2154" s="46"/>
    </row>
    <row r="2155" s="2" customFormat="1" ht="16.8" customHeight="1">
      <c r="A2155" s="40"/>
      <c r="B2155" s="46"/>
      <c r="C2155" s="310" t="s">
        <v>2287</v>
      </c>
      <c r="D2155" s="310" t="s">
        <v>281</v>
      </c>
      <c r="E2155" s="18" t="s">
        <v>1</v>
      </c>
      <c r="F2155" s="311">
        <v>124.018</v>
      </c>
      <c r="G2155" s="40"/>
      <c r="H2155" s="46"/>
    </row>
    <row r="2156" s="2" customFormat="1" ht="16.8" customHeight="1">
      <c r="A2156" s="40"/>
      <c r="B2156" s="46"/>
      <c r="C2156" s="312" t="s">
        <v>2478</v>
      </c>
      <c r="D2156" s="40"/>
      <c r="E2156" s="40"/>
      <c r="F2156" s="40"/>
      <c r="G2156" s="40"/>
      <c r="H2156" s="46"/>
    </row>
    <row r="2157" s="2" customFormat="1">
      <c r="A2157" s="40"/>
      <c r="B2157" s="46"/>
      <c r="C2157" s="310" t="s">
        <v>1069</v>
      </c>
      <c r="D2157" s="310" t="s">
        <v>1070</v>
      </c>
      <c r="E2157" s="18" t="s">
        <v>269</v>
      </c>
      <c r="F2157" s="311">
        <v>124.018</v>
      </c>
      <c r="G2157" s="40"/>
      <c r="H2157" s="46"/>
    </row>
    <row r="2158" s="2" customFormat="1" ht="16.8" customHeight="1">
      <c r="A2158" s="40"/>
      <c r="B2158" s="46"/>
      <c r="C2158" s="310" t="s">
        <v>969</v>
      </c>
      <c r="D2158" s="310" t="s">
        <v>425</v>
      </c>
      <c r="E2158" s="18" t="s">
        <v>426</v>
      </c>
      <c r="F2158" s="311">
        <v>54.567999999999998</v>
      </c>
      <c r="G2158" s="40"/>
      <c r="H2158" s="46"/>
    </row>
    <row r="2159" s="2" customFormat="1" ht="16.8" customHeight="1">
      <c r="A2159" s="40"/>
      <c r="B2159" s="46"/>
      <c r="C2159" s="306" t="s">
        <v>151</v>
      </c>
      <c r="D2159" s="307" t="s">
        <v>1</v>
      </c>
      <c r="E2159" s="308" t="s">
        <v>1</v>
      </c>
      <c r="F2159" s="309">
        <v>65.447999999999993</v>
      </c>
      <c r="G2159" s="40"/>
      <c r="H2159" s="46"/>
    </row>
    <row r="2160" s="2" customFormat="1" ht="16.8" customHeight="1">
      <c r="A2160" s="40"/>
      <c r="B2160" s="46"/>
      <c r="C2160" s="306" t="s">
        <v>1030</v>
      </c>
      <c r="D2160" s="307" t="s">
        <v>1</v>
      </c>
      <c r="E2160" s="308" t="s">
        <v>1</v>
      </c>
      <c r="F2160" s="309">
        <v>1.3520000000000001</v>
      </c>
      <c r="G2160" s="40"/>
      <c r="H2160" s="46"/>
    </row>
    <row r="2161" s="2" customFormat="1" ht="16.8" customHeight="1">
      <c r="A2161" s="40"/>
      <c r="B2161" s="46"/>
      <c r="C2161" s="306" t="s">
        <v>161</v>
      </c>
      <c r="D2161" s="307" t="s">
        <v>1</v>
      </c>
      <c r="E2161" s="308" t="s">
        <v>1</v>
      </c>
      <c r="F2161" s="309">
        <v>114.52500000000001</v>
      </c>
      <c r="G2161" s="40"/>
      <c r="H2161" s="46"/>
    </row>
    <row r="2162" s="2" customFormat="1" ht="16.8" customHeight="1">
      <c r="A2162" s="40"/>
      <c r="B2162" s="46"/>
      <c r="C2162" s="310" t="s">
        <v>161</v>
      </c>
      <c r="D2162" s="310" t="s">
        <v>2301</v>
      </c>
      <c r="E2162" s="18" t="s">
        <v>1</v>
      </c>
      <c r="F2162" s="311">
        <v>114.52500000000001</v>
      </c>
      <c r="G2162" s="40"/>
      <c r="H2162" s="46"/>
    </row>
    <row r="2163" s="2" customFormat="1" ht="16.8" customHeight="1">
      <c r="A2163" s="40"/>
      <c r="B2163" s="46"/>
      <c r="C2163" s="312" t="s">
        <v>2478</v>
      </c>
      <c r="D2163" s="40"/>
      <c r="E2163" s="40"/>
      <c r="F2163" s="40"/>
      <c r="G2163" s="40"/>
      <c r="H2163" s="46"/>
    </row>
    <row r="2164" s="2" customFormat="1">
      <c r="A2164" s="40"/>
      <c r="B2164" s="46"/>
      <c r="C2164" s="310" t="s">
        <v>1069</v>
      </c>
      <c r="D2164" s="310" t="s">
        <v>1070</v>
      </c>
      <c r="E2164" s="18" t="s">
        <v>269</v>
      </c>
      <c r="F2164" s="311">
        <v>124.018</v>
      </c>
      <c r="G2164" s="40"/>
      <c r="H2164" s="46"/>
    </row>
    <row r="2165" s="2" customFormat="1">
      <c r="A2165" s="40"/>
      <c r="B2165" s="46"/>
      <c r="C2165" s="310" t="s">
        <v>300</v>
      </c>
      <c r="D2165" s="310" t="s">
        <v>301</v>
      </c>
      <c r="E2165" s="18" t="s">
        <v>269</v>
      </c>
      <c r="F2165" s="311">
        <v>114.52500000000001</v>
      </c>
      <c r="G2165" s="40"/>
      <c r="H2165" s="46"/>
    </row>
    <row r="2166" s="2" customFormat="1" ht="16.8" customHeight="1">
      <c r="A2166" s="40"/>
      <c r="B2166" s="46"/>
      <c r="C2166" s="310" t="s">
        <v>1122</v>
      </c>
      <c r="D2166" s="310" t="s">
        <v>1123</v>
      </c>
      <c r="E2166" s="18" t="s">
        <v>269</v>
      </c>
      <c r="F2166" s="311">
        <v>229.05000000000001</v>
      </c>
      <c r="G2166" s="40"/>
      <c r="H2166" s="46"/>
    </row>
    <row r="2167" s="2" customFormat="1" ht="16.8" customHeight="1">
      <c r="A2167" s="40"/>
      <c r="B2167" s="46"/>
      <c r="C2167" s="310" t="s">
        <v>1126</v>
      </c>
      <c r="D2167" s="310" t="s">
        <v>1127</v>
      </c>
      <c r="E2167" s="18" t="s">
        <v>269</v>
      </c>
      <c r="F2167" s="311">
        <v>114.52500000000001</v>
      </c>
      <c r="G2167" s="40"/>
      <c r="H2167" s="46"/>
    </row>
    <row r="2168" s="2" customFormat="1" ht="16.8" customHeight="1">
      <c r="A2168" s="40"/>
      <c r="B2168" s="46"/>
      <c r="C2168" s="310" t="s">
        <v>527</v>
      </c>
      <c r="D2168" s="310" t="s">
        <v>528</v>
      </c>
      <c r="E2168" s="18" t="s">
        <v>269</v>
      </c>
      <c r="F2168" s="311">
        <v>114.52500000000001</v>
      </c>
      <c r="G2168" s="40"/>
      <c r="H2168" s="46"/>
    </row>
    <row r="2169" s="2" customFormat="1" ht="16.8" customHeight="1">
      <c r="A2169" s="40"/>
      <c r="B2169" s="46"/>
      <c r="C2169" s="310" t="s">
        <v>531</v>
      </c>
      <c r="D2169" s="310" t="s">
        <v>532</v>
      </c>
      <c r="E2169" s="18" t="s">
        <v>269</v>
      </c>
      <c r="F2169" s="311">
        <v>114.52500000000001</v>
      </c>
      <c r="G2169" s="40"/>
      <c r="H2169" s="46"/>
    </row>
    <row r="2170" s="2" customFormat="1">
      <c r="A2170" s="40"/>
      <c r="B2170" s="46"/>
      <c r="C2170" s="310" t="s">
        <v>964</v>
      </c>
      <c r="D2170" s="310" t="s">
        <v>965</v>
      </c>
      <c r="E2170" s="18" t="s">
        <v>426</v>
      </c>
      <c r="F2170" s="311">
        <v>26.341000000000001</v>
      </c>
      <c r="G2170" s="40"/>
      <c r="H2170" s="46"/>
    </row>
    <row r="2171" s="2" customFormat="1" ht="16.8" customHeight="1">
      <c r="A2171" s="40"/>
      <c r="B2171" s="46"/>
      <c r="C2171" s="306" t="s">
        <v>2488</v>
      </c>
      <c r="D2171" s="307" t="s">
        <v>1</v>
      </c>
      <c r="E2171" s="308" t="s">
        <v>1</v>
      </c>
      <c r="F2171" s="309">
        <v>65.447999999999993</v>
      </c>
      <c r="G2171" s="40"/>
      <c r="H2171" s="46"/>
    </row>
    <row r="2172" s="2" customFormat="1" ht="16.8" customHeight="1">
      <c r="A2172" s="40"/>
      <c r="B2172" s="46"/>
      <c r="C2172" s="306" t="s">
        <v>2286</v>
      </c>
      <c r="D2172" s="307" t="s">
        <v>1</v>
      </c>
      <c r="E2172" s="308" t="s">
        <v>1</v>
      </c>
      <c r="F2172" s="309">
        <v>9.4930000000000003</v>
      </c>
      <c r="G2172" s="40"/>
      <c r="H2172" s="46"/>
    </row>
    <row r="2173" s="2" customFormat="1" ht="16.8" customHeight="1">
      <c r="A2173" s="40"/>
      <c r="B2173" s="46"/>
      <c r="C2173" s="310" t="s">
        <v>2286</v>
      </c>
      <c r="D2173" s="310" t="s">
        <v>2147</v>
      </c>
      <c r="E2173" s="18" t="s">
        <v>1</v>
      </c>
      <c r="F2173" s="311">
        <v>9.4930000000000003</v>
      </c>
      <c r="G2173" s="40"/>
      <c r="H2173" s="46"/>
    </row>
    <row r="2174" s="2" customFormat="1" ht="16.8" customHeight="1">
      <c r="A2174" s="40"/>
      <c r="B2174" s="46"/>
      <c r="C2174" s="312" t="s">
        <v>2478</v>
      </c>
      <c r="D2174" s="40"/>
      <c r="E2174" s="40"/>
      <c r="F2174" s="40"/>
      <c r="G2174" s="40"/>
      <c r="H2174" s="46"/>
    </row>
    <row r="2175" s="2" customFormat="1">
      <c r="A2175" s="40"/>
      <c r="B2175" s="46"/>
      <c r="C2175" s="310" t="s">
        <v>1069</v>
      </c>
      <c r="D2175" s="310" t="s">
        <v>1070</v>
      </c>
      <c r="E2175" s="18" t="s">
        <v>269</v>
      </c>
      <c r="F2175" s="311">
        <v>124.018</v>
      </c>
      <c r="G2175" s="40"/>
      <c r="H2175" s="46"/>
    </row>
    <row r="2176" s="2" customFormat="1">
      <c r="A2176" s="40"/>
      <c r="B2176" s="46"/>
      <c r="C2176" s="310" t="s">
        <v>346</v>
      </c>
      <c r="D2176" s="310" t="s">
        <v>347</v>
      </c>
      <c r="E2176" s="18" t="s">
        <v>348</v>
      </c>
      <c r="F2176" s="311">
        <v>111.731</v>
      </c>
      <c r="G2176" s="40"/>
      <c r="H2176" s="46"/>
    </row>
    <row r="2177" s="2" customFormat="1" ht="16.8" customHeight="1">
      <c r="A2177" s="40"/>
      <c r="B2177" s="46"/>
      <c r="C2177" s="306" t="s">
        <v>1032</v>
      </c>
      <c r="D2177" s="307" t="s">
        <v>1</v>
      </c>
      <c r="E2177" s="308" t="s">
        <v>1</v>
      </c>
      <c r="F2177" s="309">
        <v>1.69</v>
      </c>
      <c r="G2177" s="40"/>
      <c r="H2177" s="46"/>
    </row>
    <row r="2178" s="2" customFormat="1" ht="16.8" customHeight="1">
      <c r="A2178" s="40"/>
      <c r="B2178" s="46"/>
      <c r="C2178" s="306" t="s">
        <v>194</v>
      </c>
      <c r="D2178" s="307" t="s">
        <v>1</v>
      </c>
      <c r="E2178" s="308" t="s">
        <v>1</v>
      </c>
      <c r="F2178" s="309">
        <v>187.96000000000001</v>
      </c>
      <c r="G2178" s="40"/>
      <c r="H2178" s="46"/>
    </row>
    <row r="2179" s="2" customFormat="1" ht="16.8" customHeight="1">
      <c r="A2179" s="40"/>
      <c r="B2179" s="46"/>
      <c r="C2179" s="310" t="s">
        <v>194</v>
      </c>
      <c r="D2179" s="310" t="s">
        <v>428</v>
      </c>
      <c r="E2179" s="18" t="s">
        <v>1</v>
      </c>
      <c r="F2179" s="311">
        <v>187.96000000000001</v>
      </c>
      <c r="G2179" s="40"/>
      <c r="H2179" s="46"/>
    </row>
    <row r="2180" s="2" customFormat="1" ht="16.8" customHeight="1">
      <c r="A2180" s="40"/>
      <c r="B2180" s="46"/>
      <c r="C2180" s="312" t="s">
        <v>2478</v>
      </c>
      <c r="D2180" s="40"/>
      <c r="E2180" s="40"/>
      <c r="F2180" s="40"/>
      <c r="G2180" s="40"/>
      <c r="H2180" s="46"/>
    </row>
    <row r="2181" s="2" customFormat="1" ht="16.8" customHeight="1">
      <c r="A2181" s="40"/>
      <c r="B2181" s="46"/>
      <c r="C2181" s="310" t="s">
        <v>424</v>
      </c>
      <c r="D2181" s="310" t="s">
        <v>425</v>
      </c>
      <c r="E2181" s="18" t="s">
        <v>426</v>
      </c>
      <c r="F2181" s="311">
        <v>375.92000000000002</v>
      </c>
      <c r="G2181" s="40"/>
      <c r="H2181" s="46"/>
    </row>
    <row r="2182" s="2" customFormat="1" ht="16.8" customHeight="1">
      <c r="A2182" s="40"/>
      <c r="B2182" s="46"/>
      <c r="C2182" s="310" t="s">
        <v>431</v>
      </c>
      <c r="D2182" s="310" t="s">
        <v>432</v>
      </c>
      <c r="E2182" s="18" t="s">
        <v>348</v>
      </c>
      <c r="F2182" s="311">
        <v>187.96000000000001</v>
      </c>
      <c r="G2182" s="40"/>
      <c r="H2182" s="46"/>
    </row>
    <row r="2183" s="2" customFormat="1" ht="16.8" customHeight="1">
      <c r="A2183" s="40"/>
      <c r="B2183" s="46"/>
      <c r="C2183" s="306" t="s">
        <v>191</v>
      </c>
      <c r="D2183" s="307" t="s">
        <v>1</v>
      </c>
      <c r="E2183" s="308" t="s">
        <v>1</v>
      </c>
      <c r="F2183" s="309">
        <v>93.980000000000004</v>
      </c>
      <c r="G2183" s="40"/>
      <c r="H2183" s="46"/>
    </row>
    <row r="2184" s="2" customFormat="1" ht="16.8" customHeight="1">
      <c r="A2184" s="40"/>
      <c r="B2184" s="46"/>
      <c r="C2184" s="310" t="s">
        <v>191</v>
      </c>
      <c r="D2184" s="310" t="s">
        <v>2326</v>
      </c>
      <c r="E2184" s="18" t="s">
        <v>1</v>
      </c>
      <c r="F2184" s="311">
        <v>93.980000000000004</v>
      </c>
      <c r="G2184" s="40"/>
      <c r="H2184" s="46"/>
    </row>
    <row r="2185" s="2" customFormat="1" ht="16.8" customHeight="1">
      <c r="A2185" s="40"/>
      <c r="B2185" s="46"/>
      <c r="C2185" s="312" t="s">
        <v>2478</v>
      </c>
      <c r="D2185" s="40"/>
      <c r="E2185" s="40"/>
      <c r="F2185" s="40"/>
      <c r="G2185" s="40"/>
      <c r="H2185" s="46"/>
    </row>
    <row r="2186" s="2" customFormat="1">
      <c r="A2186" s="40"/>
      <c r="B2186" s="46"/>
      <c r="C2186" s="310" t="s">
        <v>388</v>
      </c>
      <c r="D2186" s="310" t="s">
        <v>389</v>
      </c>
      <c r="E2186" s="18" t="s">
        <v>348</v>
      </c>
      <c r="F2186" s="311">
        <v>93.980000000000004</v>
      </c>
      <c r="G2186" s="40"/>
      <c r="H2186" s="46"/>
    </row>
    <row r="2187" s="2" customFormat="1">
      <c r="A2187" s="40"/>
      <c r="B2187" s="46"/>
      <c r="C2187" s="310" t="s">
        <v>396</v>
      </c>
      <c r="D2187" s="310" t="s">
        <v>397</v>
      </c>
      <c r="E2187" s="18" t="s">
        <v>348</v>
      </c>
      <c r="F2187" s="311">
        <v>375.92000000000002</v>
      </c>
      <c r="G2187" s="40"/>
      <c r="H2187" s="46"/>
    </row>
    <row r="2188" s="2" customFormat="1" ht="16.8" customHeight="1">
      <c r="A2188" s="40"/>
      <c r="B2188" s="46"/>
      <c r="C2188" s="310" t="s">
        <v>424</v>
      </c>
      <c r="D2188" s="310" t="s">
        <v>425</v>
      </c>
      <c r="E2188" s="18" t="s">
        <v>426</v>
      </c>
      <c r="F2188" s="311">
        <v>375.92000000000002</v>
      </c>
      <c r="G2188" s="40"/>
      <c r="H2188" s="46"/>
    </row>
    <row r="2189" s="2" customFormat="1" ht="16.8" customHeight="1">
      <c r="A2189" s="40"/>
      <c r="B2189" s="46"/>
      <c r="C2189" s="306" t="s">
        <v>193</v>
      </c>
      <c r="D2189" s="307" t="s">
        <v>1</v>
      </c>
      <c r="E2189" s="308" t="s">
        <v>1</v>
      </c>
      <c r="F2189" s="309">
        <v>93.980000000000004</v>
      </c>
      <c r="G2189" s="40"/>
      <c r="H2189" s="46"/>
    </row>
    <row r="2190" s="2" customFormat="1" ht="16.8" customHeight="1">
      <c r="A2190" s="40"/>
      <c r="B2190" s="46"/>
      <c r="C2190" s="310" t="s">
        <v>1</v>
      </c>
      <c r="D2190" s="310" t="s">
        <v>391</v>
      </c>
      <c r="E2190" s="18" t="s">
        <v>1</v>
      </c>
      <c r="F2190" s="311">
        <v>0</v>
      </c>
      <c r="G2190" s="40"/>
      <c r="H2190" s="46"/>
    </row>
    <row r="2191" s="2" customFormat="1" ht="16.8" customHeight="1">
      <c r="A2191" s="40"/>
      <c r="B2191" s="46"/>
      <c r="C2191" s="310" t="s">
        <v>193</v>
      </c>
      <c r="D2191" s="310" t="s">
        <v>2329</v>
      </c>
      <c r="E2191" s="18" t="s">
        <v>1</v>
      </c>
      <c r="F2191" s="311">
        <v>93.980000000000004</v>
      </c>
      <c r="G2191" s="40"/>
      <c r="H2191" s="46"/>
    </row>
    <row r="2192" s="2" customFormat="1" ht="16.8" customHeight="1">
      <c r="A2192" s="40"/>
      <c r="B2192" s="46"/>
      <c r="C2192" s="312" t="s">
        <v>2478</v>
      </c>
      <c r="D2192" s="40"/>
      <c r="E2192" s="40"/>
      <c r="F2192" s="40"/>
      <c r="G2192" s="40"/>
      <c r="H2192" s="46"/>
    </row>
    <row r="2193" s="2" customFormat="1">
      <c r="A2193" s="40"/>
      <c r="B2193" s="46"/>
      <c r="C2193" s="310" t="s">
        <v>400</v>
      </c>
      <c r="D2193" s="310" t="s">
        <v>401</v>
      </c>
      <c r="E2193" s="18" t="s">
        <v>348</v>
      </c>
      <c r="F2193" s="311">
        <v>93.980000000000004</v>
      </c>
      <c r="G2193" s="40"/>
      <c r="H2193" s="46"/>
    </row>
    <row r="2194" s="2" customFormat="1">
      <c r="A2194" s="40"/>
      <c r="B2194" s="46"/>
      <c r="C2194" s="310" t="s">
        <v>405</v>
      </c>
      <c r="D2194" s="310" t="s">
        <v>406</v>
      </c>
      <c r="E2194" s="18" t="s">
        <v>348</v>
      </c>
      <c r="F2194" s="311">
        <v>375.92000000000002</v>
      </c>
      <c r="G2194" s="40"/>
      <c r="H2194" s="46"/>
    </row>
    <row r="2195" s="2" customFormat="1" ht="16.8" customHeight="1">
      <c r="A2195" s="40"/>
      <c r="B2195" s="46"/>
      <c r="C2195" s="310" t="s">
        <v>424</v>
      </c>
      <c r="D2195" s="310" t="s">
        <v>425</v>
      </c>
      <c r="E2195" s="18" t="s">
        <v>426</v>
      </c>
      <c r="F2195" s="311">
        <v>375.92000000000002</v>
      </c>
      <c r="G2195" s="40"/>
      <c r="H2195" s="46"/>
    </row>
    <row r="2196" s="2" customFormat="1" ht="16.8" customHeight="1">
      <c r="A2196" s="40"/>
      <c r="B2196" s="46"/>
      <c r="C2196" s="306" t="s">
        <v>185</v>
      </c>
      <c r="D2196" s="307" t="s">
        <v>1</v>
      </c>
      <c r="E2196" s="308" t="s">
        <v>1</v>
      </c>
      <c r="F2196" s="309">
        <v>540.87</v>
      </c>
      <c r="G2196" s="40"/>
      <c r="H2196" s="46"/>
    </row>
    <row r="2197" s="2" customFormat="1" ht="16.8" customHeight="1">
      <c r="A2197" s="40"/>
      <c r="B2197" s="46"/>
      <c r="C2197" s="310" t="s">
        <v>185</v>
      </c>
      <c r="D2197" s="310" t="s">
        <v>2322</v>
      </c>
      <c r="E2197" s="18" t="s">
        <v>1</v>
      </c>
      <c r="F2197" s="311">
        <v>540.87</v>
      </c>
      <c r="G2197" s="40"/>
      <c r="H2197" s="46"/>
    </row>
    <row r="2198" s="2" customFormat="1" ht="16.8" customHeight="1">
      <c r="A2198" s="40"/>
      <c r="B2198" s="46"/>
      <c r="C2198" s="312" t="s">
        <v>2478</v>
      </c>
      <c r="D2198" s="40"/>
      <c r="E2198" s="40"/>
      <c r="F2198" s="40"/>
      <c r="G2198" s="40"/>
      <c r="H2198" s="46"/>
    </row>
    <row r="2199" s="2" customFormat="1" ht="16.8" customHeight="1">
      <c r="A2199" s="40"/>
      <c r="B2199" s="46"/>
      <c r="C2199" s="310" t="s">
        <v>369</v>
      </c>
      <c r="D2199" s="310" t="s">
        <v>370</v>
      </c>
      <c r="E2199" s="18" t="s">
        <v>269</v>
      </c>
      <c r="F2199" s="311">
        <v>540.87</v>
      </c>
      <c r="G2199" s="40"/>
      <c r="H2199" s="46"/>
    </row>
    <row r="2200" s="2" customFormat="1" ht="16.8" customHeight="1">
      <c r="A2200" s="40"/>
      <c r="B2200" s="46"/>
      <c r="C2200" s="310" t="s">
        <v>374</v>
      </c>
      <c r="D2200" s="310" t="s">
        <v>375</v>
      </c>
      <c r="E2200" s="18" t="s">
        <v>269</v>
      </c>
      <c r="F2200" s="311">
        <v>540.87</v>
      </c>
      <c r="G2200" s="40"/>
      <c r="H2200" s="46"/>
    </row>
    <row r="2201" s="2" customFormat="1" ht="16.8" customHeight="1">
      <c r="A2201" s="40"/>
      <c r="B2201" s="46"/>
      <c r="C2201" s="306" t="s">
        <v>2280</v>
      </c>
      <c r="D2201" s="307" t="s">
        <v>1</v>
      </c>
      <c r="E2201" s="308" t="s">
        <v>1</v>
      </c>
      <c r="F2201" s="309">
        <v>2.3889999999999998</v>
      </c>
      <c r="G2201" s="40"/>
      <c r="H2201" s="46"/>
    </row>
    <row r="2202" s="2" customFormat="1" ht="16.8" customHeight="1">
      <c r="A2202" s="40"/>
      <c r="B2202" s="46"/>
      <c r="C2202" s="310" t="s">
        <v>2280</v>
      </c>
      <c r="D2202" s="310" t="s">
        <v>2298</v>
      </c>
      <c r="E2202" s="18" t="s">
        <v>1</v>
      </c>
      <c r="F2202" s="311">
        <v>2.3889999999999998</v>
      </c>
      <c r="G2202" s="40"/>
      <c r="H2202" s="46"/>
    </row>
    <row r="2203" s="2" customFormat="1" ht="16.8" customHeight="1">
      <c r="A2203" s="40"/>
      <c r="B2203" s="46"/>
      <c r="C2203" s="312" t="s">
        <v>2478</v>
      </c>
      <c r="D2203" s="40"/>
      <c r="E2203" s="40"/>
      <c r="F2203" s="40"/>
      <c r="G2203" s="40"/>
      <c r="H2203" s="46"/>
    </row>
    <row r="2204" s="2" customFormat="1">
      <c r="A2204" s="40"/>
      <c r="B2204" s="46"/>
      <c r="C2204" s="310" t="s">
        <v>1069</v>
      </c>
      <c r="D2204" s="310" t="s">
        <v>1070</v>
      </c>
      <c r="E2204" s="18" t="s">
        <v>269</v>
      </c>
      <c r="F2204" s="311">
        <v>124.018</v>
      </c>
      <c r="G2204" s="40"/>
      <c r="H2204" s="46"/>
    </row>
    <row r="2205" s="2" customFormat="1">
      <c r="A2205" s="40"/>
      <c r="B2205" s="46"/>
      <c r="C2205" s="310" t="s">
        <v>346</v>
      </c>
      <c r="D2205" s="310" t="s">
        <v>347</v>
      </c>
      <c r="E2205" s="18" t="s">
        <v>348</v>
      </c>
      <c r="F2205" s="311">
        <v>111.731</v>
      </c>
      <c r="G2205" s="40"/>
      <c r="H2205" s="46"/>
    </row>
    <row r="2206" s="2" customFormat="1" ht="16.8" customHeight="1">
      <c r="A2206" s="40"/>
      <c r="B2206" s="46"/>
      <c r="C2206" s="310" t="s">
        <v>364</v>
      </c>
      <c r="D2206" s="310" t="s">
        <v>365</v>
      </c>
      <c r="E2206" s="18" t="s">
        <v>348</v>
      </c>
      <c r="F2206" s="311">
        <v>15.097</v>
      </c>
      <c r="G2206" s="40"/>
      <c r="H2206" s="46"/>
    </row>
    <row r="2207" s="2" customFormat="1" ht="16.8" customHeight="1">
      <c r="A2207" s="40"/>
      <c r="B2207" s="46"/>
      <c r="C2207" s="310" t="s">
        <v>369</v>
      </c>
      <c r="D2207" s="310" t="s">
        <v>370</v>
      </c>
      <c r="E2207" s="18" t="s">
        <v>269</v>
      </c>
      <c r="F2207" s="311">
        <v>540.87</v>
      </c>
      <c r="G2207" s="40"/>
      <c r="H2207" s="46"/>
    </row>
    <row r="2208" s="2" customFormat="1" ht="16.8" customHeight="1">
      <c r="A2208" s="40"/>
      <c r="B2208" s="46"/>
      <c r="C2208" s="306" t="s">
        <v>210</v>
      </c>
      <c r="D2208" s="307" t="s">
        <v>1</v>
      </c>
      <c r="E2208" s="308" t="s">
        <v>1</v>
      </c>
      <c r="F2208" s="309">
        <v>18.931999999999999</v>
      </c>
      <c r="G2208" s="40"/>
      <c r="H2208" s="46"/>
    </row>
    <row r="2209" s="2" customFormat="1" ht="16.8" customHeight="1">
      <c r="A2209" s="40"/>
      <c r="B2209" s="46"/>
      <c r="C2209" s="310" t="s">
        <v>210</v>
      </c>
      <c r="D2209" s="310" t="s">
        <v>2465</v>
      </c>
      <c r="E2209" s="18" t="s">
        <v>1</v>
      </c>
      <c r="F2209" s="311">
        <v>18.931999999999999</v>
      </c>
      <c r="G2209" s="40"/>
      <c r="H2209" s="46"/>
    </row>
    <row r="2210" s="2" customFormat="1" ht="16.8" customHeight="1">
      <c r="A2210" s="40"/>
      <c r="B2210" s="46"/>
      <c r="C2210" s="312" t="s">
        <v>2478</v>
      </c>
      <c r="D2210" s="40"/>
      <c r="E2210" s="40"/>
      <c r="F2210" s="40"/>
      <c r="G2210" s="40"/>
      <c r="H2210" s="46"/>
    </row>
    <row r="2211" s="2" customFormat="1" ht="16.8" customHeight="1">
      <c r="A2211" s="40"/>
      <c r="B2211" s="46"/>
      <c r="C2211" s="310" t="s">
        <v>2086</v>
      </c>
      <c r="D2211" s="310" t="s">
        <v>2087</v>
      </c>
      <c r="E2211" s="18" t="s">
        <v>426</v>
      </c>
      <c r="F2211" s="311">
        <v>18.931999999999999</v>
      </c>
      <c r="G2211" s="40"/>
      <c r="H2211" s="46"/>
    </row>
    <row r="2212" s="2" customFormat="1">
      <c r="A2212" s="40"/>
      <c r="B2212" s="46"/>
      <c r="C2212" s="310" t="s">
        <v>2090</v>
      </c>
      <c r="D2212" s="310" t="s">
        <v>2091</v>
      </c>
      <c r="E2212" s="18" t="s">
        <v>426</v>
      </c>
      <c r="F2212" s="311">
        <v>18.931999999999999</v>
      </c>
      <c r="G2212" s="40"/>
      <c r="H2212" s="46"/>
    </row>
    <row r="2213" s="2" customFormat="1" ht="16.8" customHeight="1">
      <c r="A2213" s="40"/>
      <c r="B2213" s="46"/>
      <c r="C2213" s="306" t="s">
        <v>1051</v>
      </c>
      <c r="D2213" s="307" t="s">
        <v>1</v>
      </c>
      <c r="E2213" s="308" t="s">
        <v>1</v>
      </c>
      <c r="F2213" s="309">
        <v>1.946</v>
      </c>
      <c r="G2213" s="40"/>
      <c r="H2213" s="46"/>
    </row>
    <row r="2214" s="2" customFormat="1" ht="16.8" customHeight="1">
      <c r="A2214" s="40"/>
      <c r="B2214" s="46"/>
      <c r="C2214" s="310" t="s">
        <v>1051</v>
      </c>
      <c r="D2214" s="310" t="s">
        <v>1536</v>
      </c>
      <c r="E2214" s="18" t="s">
        <v>1</v>
      </c>
      <c r="F2214" s="311">
        <v>1.946</v>
      </c>
      <c r="G2214" s="40"/>
      <c r="H2214" s="46"/>
    </row>
    <row r="2215" s="2" customFormat="1" ht="16.8" customHeight="1">
      <c r="A2215" s="40"/>
      <c r="B2215" s="46"/>
      <c r="C2215" s="306" t="s">
        <v>208</v>
      </c>
      <c r="D2215" s="307" t="s">
        <v>1</v>
      </c>
      <c r="E2215" s="308" t="s">
        <v>1</v>
      </c>
      <c r="F2215" s="309">
        <v>80.909000000000006</v>
      </c>
      <c r="G2215" s="40"/>
      <c r="H2215" s="46"/>
    </row>
    <row r="2216" s="2" customFormat="1" ht="16.8" customHeight="1">
      <c r="A2216" s="40"/>
      <c r="B2216" s="46"/>
      <c r="C2216" s="310" t="s">
        <v>208</v>
      </c>
      <c r="D2216" s="310" t="s">
        <v>1531</v>
      </c>
      <c r="E2216" s="18" t="s">
        <v>1</v>
      </c>
      <c r="F2216" s="311">
        <v>80.909000000000006</v>
      </c>
      <c r="G2216" s="40"/>
      <c r="H2216" s="46"/>
    </row>
    <row r="2217" s="2" customFormat="1" ht="16.8" customHeight="1">
      <c r="A2217" s="40"/>
      <c r="B2217" s="46"/>
      <c r="C2217" s="306" t="s">
        <v>204</v>
      </c>
      <c r="D2217" s="307" t="s">
        <v>1</v>
      </c>
      <c r="E2217" s="308" t="s">
        <v>1</v>
      </c>
      <c r="F2217" s="309">
        <v>54.567999999999998</v>
      </c>
      <c r="G2217" s="40"/>
      <c r="H2217" s="46"/>
    </row>
    <row r="2218" s="2" customFormat="1" ht="16.8" customHeight="1">
      <c r="A2218" s="40"/>
      <c r="B2218" s="46"/>
      <c r="C2218" s="310" t="s">
        <v>204</v>
      </c>
      <c r="D2218" s="310" t="s">
        <v>2463</v>
      </c>
      <c r="E2218" s="18" t="s">
        <v>1</v>
      </c>
      <c r="F2218" s="311">
        <v>54.567999999999998</v>
      </c>
      <c r="G2218" s="40"/>
      <c r="H2218" s="46"/>
    </row>
    <row r="2219" s="2" customFormat="1" ht="16.8" customHeight="1">
      <c r="A2219" s="40"/>
      <c r="B2219" s="46"/>
      <c r="C2219" s="312" t="s">
        <v>2478</v>
      </c>
      <c r="D2219" s="40"/>
      <c r="E2219" s="40"/>
      <c r="F2219" s="40"/>
      <c r="G2219" s="40"/>
      <c r="H2219" s="46"/>
    </row>
    <row r="2220" s="2" customFormat="1" ht="16.8" customHeight="1">
      <c r="A2220" s="40"/>
      <c r="B2220" s="46"/>
      <c r="C2220" s="310" t="s">
        <v>969</v>
      </c>
      <c r="D2220" s="310" t="s">
        <v>425</v>
      </c>
      <c r="E2220" s="18" t="s">
        <v>426</v>
      </c>
      <c r="F2220" s="311">
        <v>54.567999999999998</v>
      </c>
      <c r="G2220" s="40"/>
      <c r="H2220" s="46"/>
    </row>
    <row r="2221" s="2" customFormat="1" ht="16.8" customHeight="1">
      <c r="A2221" s="40"/>
      <c r="B2221" s="46"/>
      <c r="C2221" s="310" t="s">
        <v>954</v>
      </c>
      <c r="D2221" s="310" t="s">
        <v>955</v>
      </c>
      <c r="E2221" s="18" t="s">
        <v>426</v>
      </c>
      <c r="F2221" s="311">
        <v>80.909000000000006</v>
      </c>
      <c r="G2221" s="40"/>
      <c r="H2221" s="46"/>
    </row>
    <row r="2222" s="2" customFormat="1" ht="16.8" customHeight="1">
      <c r="A2222" s="40"/>
      <c r="B2222" s="46"/>
      <c r="C2222" s="310" t="s">
        <v>959</v>
      </c>
      <c r="D2222" s="310" t="s">
        <v>960</v>
      </c>
      <c r="E2222" s="18" t="s">
        <v>426</v>
      </c>
      <c r="F2222" s="311">
        <v>1051.817</v>
      </c>
      <c r="G2222" s="40"/>
      <c r="H2222" s="46"/>
    </row>
    <row r="2223" s="2" customFormat="1" ht="16.8" customHeight="1">
      <c r="A2223" s="40"/>
      <c r="B2223" s="46"/>
      <c r="C2223" s="306" t="s">
        <v>206</v>
      </c>
      <c r="D2223" s="307" t="s">
        <v>1</v>
      </c>
      <c r="E2223" s="308" t="s">
        <v>1</v>
      </c>
      <c r="F2223" s="309">
        <v>26.341000000000001</v>
      </c>
      <c r="G2223" s="40"/>
      <c r="H2223" s="46"/>
    </row>
    <row r="2224" s="2" customFormat="1" ht="16.8" customHeight="1">
      <c r="A2224" s="40"/>
      <c r="B2224" s="46"/>
      <c r="C2224" s="310" t="s">
        <v>206</v>
      </c>
      <c r="D2224" s="310" t="s">
        <v>2461</v>
      </c>
      <c r="E2224" s="18" t="s">
        <v>1</v>
      </c>
      <c r="F2224" s="311">
        <v>26.341000000000001</v>
      </c>
      <c r="G2224" s="40"/>
      <c r="H2224" s="46"/>
    </row>
    <row r="2225" s="2" customFormat="1" ht="16.8" customHeight="1">
      <c r="A2225" s="40"/>
      <c r="B2225" s="46"/>
      <c r="C2225" s="312" t="s">
        <v>2478</v>
      </c>
      <c r="D2225" s="40"/>
      <c r="E2225" s="40"/>
      <c r="F2225" s="40"/>
      <c r="G2225" s="40"/>
      <c r="H2225" s="46"/>
    </row>
    <row r="2226" s="2" customFormat="1">
      <c r="A2226" s="40"/>
      <c r="B2226" s="46"/>
      <c r="C2226" s="310" t="s">
        <v>964</v>
      </c>
      <c r="D2226" s="310" t="s">
        <v>965</v>
      </c>
      <c r="E2226" s="18" t="s">
        <v>426</v>
      </c>
      <c r="F2226" s="311">
        <v>26.341000000000001</v>
      </c>
      <c r="G2226" s="40"/>
      <c r="H2226" s="46"/>
    </row>
    <row r="2227" s="2" customFormat="1" ht="16.8" customHeight="1">
      <c r="A2227" s="40"/>
      <c r="B2227" s="46"/>
      <c r="C2227" s="310" t="s">
        <v>954</v>
      </c>
      <c r="D2227" s="310" t="s">
        <v>955</v>
      </c>
      <c r="E2227" s="18" t="s">
        <v>426</v>
      </c>
      <c r="F2227" s="311">
        <v>80.909000000000006</v>
      </c>
      <c r="G2227" s="40"/>
      <c r="H2227" s="46"/>
    </row>
    <row r="2228" s="2" customFormat="1" ht="16.8" customHeight="1">
      <c r="A2228" s="40"/>
      <c r="B2228" s="46"/>
      <c r="C2228" s="310" t="s">
        <v>959</v>
      </c>
      <c r="D2228" s="310" t="s">
        <v>960</v>
      </c>
      <c r="E2228" s="18" t="s">
        <v>426</v>
      </c>
      <c r="F2228" s="311">
        <v>1051.817</v>
      </c>
      <c r="G2228" s="40"/>
      <c r="H2228" s="46"/>
    </row>
    <row r="2229" s="2" customFormat="1" ht="16.8" customHeight="1">
      <c r="A2229" s="40"/>
      <c r="B2229" s="46"/>
      <c r="C2229" s="306" t="s">
        <v>202</v>
      </c>
      <c r="D2229" s="307" t="s">
        <v>1</v>
      </c>
      <c r="E2229" s="308" t="s">
        <v>1</v>
      </c>
      <c r="F2229" s="309">
        <v>6.4400000000000004</v>
      </c>
      <c r="G2229" s="40"/>
      <c r="H2229" s="46"/>
    </row>
    <row r="2230" s="2" customFormat="1" ht="16.8" customHeight="1">
      <c r="A2230" s="40"/>
      <c r="B2230" s="46"/>
      <c r="C2230" s="310" t="s">
        <v>202</v>
      </c>
      <c r="D2230" s="310" t="s">
        <v>1515</v>
      </c>
      <c r="E2230" s="18" t="s">
        <v>1</v>
      </c>
      <c r="F2230" s="311">
        <v>6.4400000000000004</v>
      </c>
      <c r="G2230" s="40"/>
      <c r="H2230" s="46"/>
    </row>
    <row r="2231" s="2" customFormat="1" ht="16.8" customHeight="1">
      <c r="A2231" s="40"/>
      <c r="B2231" s="46"/>
      <c r="C2231" s="312" t="s">
        <v>2478</v>
      </c>
      <c r="D2231" s="40"/>
      <c r="E2231" s="40"/>
      <c r="F2231" s="40"/>
      <c r="G2231" s="40"/>
      <c r="H2231" s="46"/>
    </row>
    <row r="2232" s="2" customFormat="1" ht="16.8" customHeight="1">
      <c r="A2232" s="40"/>
      <c r="B2232" s="46"/>
      <c r="C2232" s="310" t="s">
        <v>879</v>
      </c>
      <c r="D2232" s="310" t="s">
        <v>880</v>
      </c>
      <c r="E2232" s="18" t="s">
        <v>308</v>
      </c>
      <c r="F2232" s="311">
        <v>6.4400000000000004</v>
      </c>
      <c r="G2232" s="40"/>
      <c r="H2232" s="46"/>
    </row>
    <row r="2233" s="2" customFormat="1" ht="16.8" customHeight="1">
      <c r="A2233" s="40"/>
      <c r="B2233" s="46"/>
      <c r="C2233" s="310" t="s">
        <v>884</v>
      </c>
      <c r="D2233" s="310" t="s">
        <v>885</v>
      </c>
      <c r="E2233" s="18" t="s">
        <v>308</v>
      </c>
      <c r="F2233" s="311">
        <v>6.4400000000000004</v>
      </c>
      <c r="G2233" s="40"/>
      <c r="H2233" s="46"/>
    </row>
    <row r="2234" s="2" customFormat="1" ht="16.8" customHeight="1">
      <c r="A2234" s="40"/>
      <c r="B2234" s="46"/>
      <c r="C2234" s="306" t="s">
        <v>350</v>
      </c>
      <c r="D2234" s="307" t="s">
        <v>1</v>
      </c>
      <c r="E2234" s="308" t="s">
        <v>1</v>
      </c>
      <c r="F2234" s="309">
        <v>237.227</v>
      </c>
      <c r="G2234" s="40"/>
      <c r="H2234" s="46"/>
    </row>
    <row r="2235" s="2" customFormat="1">
      <c r="A2235" s="40"/>
      <c r="B2235" s="46"/>
      <c r="C2235" s="310" t="s">
        <v>350</v>
      </c>
      <c r="D2235" s="310" t="s">
        <v>2313</v>
      </c>
      <c r="E2235" s="18" t="s">
        <v>1</v>
      </c>
      <c r="F2235" s="311">
        <v>237.227</v>
      </c>
      <c r="G2235" s="40"/>
      <c r="H2235" s="46"/>
    </row>
    <row r="2236" s="2" customFormat="1" ht="16.8" customHeight="1">
      <c r="A2236" s="40"/>
      <c r="B2236" s="46"/>
      <c r="C2236" s="306" t="s">
        <v>180</v>
      </c>
      <c r="D2236" s="307" t="s">
        <v>1</v>
      </c>
      <c r="E2236" s="308" t="s">
        <v>1</v>
      </c>
      <c r="F2236" s="309">
        <v>223.46199999999999</v>
      </c>
      <c r="G2236" s="40"/>
      <c r="H2236" s="46"/>
    </row>
    <row r="2237" s="2" customFormat="1" ht="16.8" customHeight="1">
      <c r="A2237" s="40"/>
      <c r="B2237" s="46"/>
      <c r="C2237" s="310" t="s">
        <v>180</v>
      </c>
      <c r="D2237" s="310" t="s">
        <v>357</v>
      </c>
      <c r="E2237" s="18" t="s">
        <v>1</v>
      </c>
      <c r="F2237" s="311">
        <v>223.46199999999999</v>
      </c>
      <c r="G2237" s="40"/>
      <c r="H2237" s="46"/>
    </row>
    <row r="2238" s="2" customFormat="1" ht="16.8" customHeight="1">
      <c r="A2238" s="40"/>
      <c r="B2238" s="46"/>
      <c r="C2238" s="312" t="s">
        <v>2478</v>
      </c>
      <c r="D2238" s="40"/>
      <c r="E2238" s="40"/>
      <c r="F2238" s="40"/>
      <c r="G2238" s="40"/>
      <c r="H2238" s="46"/>
    </row>
    <row r="2239" s="2" customFormat="1">
      <c r="A2239" s="40"/>
      <c r="B2239" s="46"/>
      <c r="C2239" s="310" t="s">
        <v>346</v>
      </c>
      <c r="D2239" s="310" t="s">
        <v>347</v>
      </c>
      <c r="E2239" s="18" t="s">
        <v>348</v>
      </c>
      <c r="F2239" s="311">
        <v>111.731</v>
      </c>
      <c r="G2239" s="40"/>
      <c r="H2239" s="46"/>
    </row>
    <row r="2240" s="2" customFormat="1">
      <c r="A2240" s="40"/>
      <c r="B2240" s="46"/>
      <c r="C2240" s="310" t="s">
        <v>360</v>
      </c>
      <c r="D2240" s="310" t="s">
        <v>361</v>
      </c>
      <c r="E2240" s="18" t="s">
        <v>348</v>
      </c>
      <c r="F2240" s="311">
        <v>111.731</v>
      </c>
      <c r="G2240" s="40"/>
      <c r="H2240" s="46"/>
    </row>
    <row r="2241" s="2" customFormat="1">
      <c r="A2241" s="40"/>
      <c r="B2241" s="46"/>
      <c r="C2241" s="310" t="s">
        <v>388</v>
      </c>
      <c r="D2241" s="310" t="s">
        <v>389</v>
      </c>
      <c r="E2241" s="18" t="s">
        <v>348</v>
      </c>
      <c r="F2241" s="311">
        <v>93.980000000000004</v>
      </c>
      <c r="G2241" s="40"/>
      <c r="H2241" s="46"/>
    </row>
    <row r="2242" s="2" customFormat="1">
      <c r="A2242" s="40"/>
      <c r="B2242" s="46"/>
      <c r="C2242" s="310" t="s">
        <v>400</v>
      </c>
      <c r="D2242" s="310" t="s">
        <v>401</v>
      </c>
      <c r="E2242" s="18" t="s">
        <v>348</v>
      </c>
      <c r="F2242" s="311">
        <v>93.980000000000004</v>
      </c>
      <c r="G2242" s="40"/>
      <c r="H2242" s="46"/>
    </row>
    <row r="2243" s="2" customFormat="1" ht="16.8" customHeight="1">
      <c r="A2243" s="40"/>
      <c r="B2243" s="46"/>
      <c r="C2243" s="306" t="s">
        <v>178</v>
      </c>
      <c r="D2243" s="307" t="s">
        <v>1</v>
      </c>
      <c r="E2243" s="308" t="s">
        <v>1</v>
      </c>
      <c r="F2243" s="309">
        <v>0</v>
      </c>
      <c r="G2243" s="40"/>
      <c r="H2243" s="46"/>
    </row>
    <row r="2244" s="2" customFormat="1" ht="16.8" customHeight="1">
      <c r="A2244" s="40"/>
      <c r="B2244" s="46"/>
      <c r="C2244" s="310" t="s">
        <v>178</v>
      </c>
      <c r="D2244" s="310" t="s">
        <v>1087</v>
      </c>
      <c r="E2244" s="18" t="s">
        <v>1</v>
      </c>
      <c r="F2244" s="311">
        <v>0</v>
      </c>
      <c r="G2244" s="40"/>
      <c r="H2244" s="46"/>
    </row>
    <row r="2245" s="2" customFormat="1" ht="16.8" customHeight="1">
      <c r="A2245" s="40"/>
      <c r="B2245" s="46"/>
      <c r="C2245" s="312" t="s">
        <v>2478</v>
      </c>
      <c r="D2245" s="40"/>
      <c r="E2245" s="40"/>
      <c r="F2245" s="40"/>
      <c r="G2245" s="40"/>
      <c r="H2245" s="46"/>
    </row>
    <row r="2246" s="2" customFormat="1">
      <c r="A2246" s="40"/>
      <c r="B2246" s="46"/>
      <c r="C2246" s="310" t="s">
        <v>346</v>
      </c>
      <c r="D2246" s="310" t="s">
        <v>347</v>
      </c>
      <c r="E2246" s="18" t="s">
        <v>348</v>
      </c>
      <c r="F2246" s="311">
        <v>111.731</v>
      </c>
      <c r="G2246" s="40"/>
      <c r="H2246" s="46"/>
    </row>
    <row r="2247" s="2" customFormat="1" ht="16.8" customHeight="1">
      <c r="A2247" s="40"/>
      <c r="B2247" s="46"/>
      <c r="C2247" s="310" t="s">
        <v>435</v>
      </c>
      <c r="D2247" s="310" t="s">
        <v>436</v>
      </c>
      <c r="E2247" s="18" t="s">
        <v>348</v>
      </c>
      <c r="F2247" s="311">
        <v>159.72200000000001</v>
      </c>
      <c r="G2247" s="40"/>
      <c r="H2247" s="46"/>
    </row>
    <row r="2248" s="2" customFormat="1" ht="16.8" customHeight="1">
      <c r="A2248" s="40"/>
      <c r="B2248" s="46"/>
      <c r="C2248" s="306" t="s">
        <v>176</v>
      </c>
      <c r="D2248" s="307" t="s">
        <v>1</v>
      </c>
      <c r="E2248" s="308" t="s">
        <v>1</v>
      </c>
      <c r="F2248" s="309">
        <v>223.46199999999999</v>
      </c>
      <c r="G2248" s="40"/>
      <c r="H2248" s="46"/>
    </row>
    <row r="2249" s="2" customFormat="1">
      <c r="A2249" s="40"/>
      <c r="B2249" s="46"/>
      <c r="C2249" s="310" t="s">
        <v>350</v>
      </c>
      <c r="D2249" s="310" t="s">
        <v>2313</v>
      </c>
      <c r="E2249" s="18" t="s">
        <v>1</v>
      </c>
      <c r="F2249" s="311">
        <v>237.227</v>
      </c>
      <c r="G2249" s="40"/>
      <c r="H2249" s="46"/>
    </row>
    <row r="2250" s="2" customFormat="1" ht="16.8" customHeight="1">
      <c r="A2250" s="40"/>
      <c r="B2250" s="46"/>
      <c r="C2250" s="310" t="s">
        <v>2314</v>
      </c>
      <c r="D2250" s="310" t="s">
        <v>2315</v>
      </c>
      <c r="E2250" s="18" t="s">
        <v>1</v>
      </c>
      <c r="F2250" s="311">
        <v>-5.7670000000000003</v>
      </c>
      <c r="G2250" s="40"/>
      <c r="H2250" s="46"/>
    </row>
    <row r="2251" s="2" customFormat="1" ht="16.8" customHeight="1">
      <c r="A2251" s="40"/>
      <c r="B2251" s="46"/>
      <c r="C2251" s="310" t="s">
        <v>2316</v>
      </c>
      <c r="D2251" s="310" t="s">
        <v>2317</v>
      </c>
      <c r="E2251" s="18" t="s">
        <v>1</v>
      </c>
      <c r="F2251" s="311">
        <v>-7.9980000000000002</v>
      </c>
      <c r="G2251" s="40"/>
      <c r="H2251" s="46"/>
    </row>
    <row r="2252" s="2" customFormat="1" ht="16.8" customHeight="1">
      <c r="A2252" s="40"/>
      <c r="B2252" s="46"/>
      <c r="C2252" s="310" t="s">
        <v>176</v>
      </c>
      <c r="D2252" s="310" t="s">
        <v>281</v>
      </c>
      <c r="E2252" s="18" t="s">
        <v>1</v>
      </c>
      <c r="F2252" s="311">
        <v>223.46199999999999</v>
      </c>
      <c r="G2252" s="40"/>
      <c r="H2252" s="46"/>
    </row>
    <row r="2253" s="2" customFormat="1" ht="16.8" customHeight="1">
      <c r="A2253" s="40"/>
      <c r="B2253" s="46"/>
      <c r="C2253" s="312" t="s">
        <v>2478</v>
      </c>
      <c r="D2253" s="40"/>
      <c r="E2253" s="40"/>
      <c r="F2253" s="40"/>
      <c r="G2253" s="40"/>
      <c r="H2253" s="46"/>
    </row>
    <row r="2254" s="2" customFormat="1">
      <c r="A2254" s="40"/>
      <c r="B2254" s="46"/>
      <c r="C2254" s="310" t="s">
        <v>346</v>
      </c>
      <c r="D2254" s="310" t="s">
        <v>347</v>
      </c>
      <c r="E2254" s="18" t="s">
        <v>348</v>
      </c>
      <c r="F2254" s="311">
        <v>111.731</v>
      </c>
      <c r="G2254" s="40"/>
      <c r="H2254" s="46"/>
    </row>
    <row r="2255" s="2" customFormat="1">
      <c r="A2255" s="40"/>
      <c r="B2255" s="46"/>
      <c r="C2255" s="310" t="s">
        <v>388</v>
      </c>
      <c r="D2255" s="310" t="s">
        <v>389</v>
      </c>
      <c r="E2255" s="18" t="s">
        <v>348</v>
      </c>
      <c r="F2255" s="311">
        <v>93.980000000000004</v>
      </c>
      <c r="G2255" s="40"/>
      <c r="H2255" s="46"/>
    </row>
    <row r="2256" s="2" customFormat="1">
      <c r="A2256" s="40"/>
      <c r="B2256" s="46"/>
      <c r="C2256" s="310" t="s">
        <v>400</v>
      </c>
      <c r="D2256" s="310" t="s">
        <v>401</v>
      </c>
      <c r="E2256" s="18" t="s">
        <v>348</v>
      </c>
      <c r="F2256" s="311">
        <v>93.980000000000004</v>
      </c>
      <c r="G2256" s="40"/>
      <c r="H2256" s="46"/>
    </row>
    <row r="2257" s="2" customFormat="1" ht="16.8" customHeight="1">
      <c r="A2257" s="40"/>
      <c r="B2257" s="46"/>
      <c r="C2257" s="310" t="s">
        <v>435</v>
      </c>
      <c r="D2257" s="310" t="s">
        <v>436</v>
      </c>
      <c r="E2257" s="18" t="s">
        <v>348</v>
      </c>
      <c r="F2257" s="311">
        <v>159.72200000000001</v>
      </c>
      <c r="G2257" s="40"/>
      <c r="H2257" s="46"/>
    </row>
    <row r="2258" s="2" customFormat="1" ht="16.8" customHeight="1">
      <c r="A2258" s="40"/>
      <c r="B2258" s="46"/>
      <c r="C2258" s="306" t="s">
        <v>182</v>
      </c>
      <c r="D2258" s="307" t="s">
        <v>1</v>
      </c>
      <c r="E2258" s="308" t="s">
        <v>1</v>
      </c>
      <c r="F2258" s="309">
        <v>111.731</v>
      </c>
      <c r="G2258" s="40"/>
      <c r="H2258" s="46"/>
    </row>
    <row r="2259" s="2" customFormat="1" ht="16.8" customHeight="1">
      <c r="A2259" s="40"/>
      <c r="B2259" s="46"/>
      <c r="C2259" s="310" t="s">
        <v>182</v>
      </c>
      <c r="D2259" s="310" t="s">
        <v>358</v>
      </c>
      <c r="E2259" s="18" t="s">
        <v>1</v>
      </c>
      <c r="F2259" s="311">
        <v>111.731</v>
      </c>
      <c r="G2259" s="40"/>
      <c r="H2259" s="46"/>
    </row>
    <row r="2260" s="2" customFormat="1" ht="16.8" customHeight="1">
      <c r="A2260" s="40"/>
      <c r="B2260" s="46"/>
      <c r="C2260" s="312" t="s">
        <v>2478</v>
      </c>
      <c r="D2260" s="40"/>
      <c r="E2260" s="40"/>
      <c r="F2260" s="40"/>
      <c r="G2260" s="40"/>
      <c r="H2260" s="46"/>
    </row>
    <row r="2261" s="2" customFormat="1">
      <c r="A2261" s="40"/>
      <c r="B2261" s="46"/>
      <c r="C2261" s="310" t="s">
        <v>346</v>
      </c>
      <c r="D2261" s="310" t="s">
        <v>347</v>
      </c>
      <c r="E2261" s="18" t="s">
        <v>348</v>
      </c>
      <c r="F2261" s="311">
        <v>111.731</v>
      </c>
      <c r="G2261" s="40"/>
      <c r="H2261" s="46"/>
    </row>
    <row r="2262" s="2" customFormat="1">
      <c r="A2262" s="40"/>
      <c r="B2262" s="46"/>
      <c r="C2262" s="310" t="s">
        <v>388</v>
      </c>
      <c r="D2262" s="310" t="s">
        <v>389</v>
      </c>
      <c r="E2262" s="18" t="s">
        <v>348</v>
      </c>
      <c r="F2262" s="311">
        <v>93.980000000000004</v>
      </c>
      <c r="G2262" s="40"/>
      <c r="H2262" s="46"/>
    </row>
    <row r="2263" s="2" customFormat="1" ht="16.8" customHeight="1">
      <c r="A2263" s="40"/>
      <c r="B2263" s="46"/>
      <c r="C2263" s="306" t="s">
        <v>184</v>
      </c>
      <c r="D2263" s="307" t="s">
        <v>1</v>
      </c>
      <c r="E2263" s="308" t="s">
        <v>1</v>
      </c>
      <c r="F2263" s="309">
        <v>111.731</v>
      </c>
      <c r="G2263" s="40"/>
      <c r="H2263" s="46"/>
    </row>
    <row r="2264" s="2" customFormat="1" ht="16.8" customHeight="1">
      <c r="A2264" s="40"/>
      <c r="B2264" s="46"/>
      <c r="C2264" s="310" t="s">
        <v>184</v>
      </c>
      <c r="D2264" s="310" t="s">
        <v>358</v>
      </c>
      <c r="E2264" s="18" t="s">
        <v>1</v>
      </c>
      <c r="F2264" s="311">
        <v>111.731</v>
      </c>
      <c r="G2264" s="40"/>
      <c r="H2264" s="46"/>
    </row>
    <row r="2265" s="2" customFormat="1" ht="16.8" customHeight="1">
      <c r="A2265" s="40"/>
      <c r="B2265" s="46"/>
      <c r="C2265" s="312" t="s">
        <v>2478</v>
      </c>
      <c r="D2265" s="40"/>
      <c r="E2265" s="40"/>
      <c r="F2265" s="40"/>
      <c r="G2265" s="40"/>
      <c r="H2265" s="46"/>
    </row>
    <row r="2266" s="2" customFormat="1">
      <c r="A2266" s="40"/>
      <c r="B2266" s="46"/>
      <c r="C2266" s="310" t="s">
        <v>360</v>
      </c>
      <c r="D2266" s="310" t="s">
        <v>361</v>
      </c>
      <c r="E2266" s="18" t="s">
        <v>348</v>
      </c>
      <c r="F2266" s="311">
        <v>111.731</v>
      </c>
      <c r="G2266" s="40"/>
      <c r="H2266" s="46"/>
    </row>
    <row r="2267" s="2" customFormat="1">
      <c r="A2267" s="40"/>
      <c r="B2267" s="46"/>
      <c r="C2267" s="310" t="s">
        <v>400</v>
      </c>
      <c r="D2267" s="310" t="s">
        <v>401</v>
      </c>
      <c r="E2267" s="18" t="s">
        <v>348</v>
      </c>
      <c r="F2267" s="311">
        <v>93.980000000000004</v>
      </c>
      <c r="G2267" s="40"/>
      <c r="H2267" s="46"/>
    </row>
    <row r="2268" s="2" customFormat="1" ht="16.8" customHeight="1">
      <c r="A2268" s="40"/>
      <c r="B2268" s="46"/>
      <c r="C2268" s="306" t="s">
        <v>2316</v>
      </c>
      <c r="D2268" s="307" t="s">
        <v>1</v>
      </c>
      <c r="E2268" s="308" t="s">
        <v>1</v>
      </c>
      <c r="F2268" s="309">
        <v>-7.9980000000000002</v>
      </c>
      <c r="G2268" s="40"/>
      <c r="H2268" s="46"/>
    </row>
    <row r="2269" s="2" customFormat="1" ht="16.8" customHeight="1">
      <c r="A2269" s="40"/>
      <c r="B2269" s="46"/>
      <c r="C2269" s="310" t="s">
        <v>2316</v>
      </c>
      <c r="D2269" s="310" t="s">
        <v>2317</v>
      </c>
      <c r="E2269" s="18" t="s">
        <v>1</v>
      </c>
      <c r="F2269" s="311">
        <v>-7.9980000000000002</v>
      </c>
      <c r="G2269" s="40"/>
      <c r="H2269" s="46"/>
    </row>
    <row r="2270" s="2" customFormat="1" ht="16.8" customHeight="1">
      <c r="A2270" s="40"/>
      <c r="B2270" s="46"/>
      <c r="C2270" s="306" t="s">
        <v>2314</v>
      </c>
      <c r="D2270" s="307" t="s">
        <v>1</v>
      </c>
      <c r="E2270" s="308" t="s">
        <v>1</v>
      </c>
      <c r="F2270" s="309">
        <v>-5.7670000000000003</v>
      </c>
      <c r="G2270" s="40"/>
      <c r="H2270" s="46"/>
    </row>
    <row r="2271" s="2" customFormat="1" ht="16.8" customHeight="1">
      <c r="A2271" s="40"/>
      <c r="B2271" s="46"/>
      <c r="C2271" s="310" t="s">
        <v>2314</v>
      </c>
      <c r="D2271" s="310" t="s">
        <v>2315</v>
      </c>
      <c r="E2271" s="18" t="s">
        <v>1</v>
      </c>
      <c r="F2271" s="311">
        <v>-5.7670000000000003</v>
      </c>
      <c r="G2271" s="40"/>
      <c r="H2271" s="46"/>
    </row>
    <row r="2272" s="2" customFormat="1" ht="16.8" customHeight="1">
      <c r="A2272" s="40"/>
      <c r="B2272" s="46"/>
      <c r="C2272" s="306" t="s">
        <v>189</v>
      </c>
      <c r="D2272" s="307" t="s">
        <v>1</v>
      </c>
      <c r="E2272" s="308" t="s">
        <v>1</v>
      </c>
      <c r="F2272" s="309">
        <v>0</v>
      </c>
      <c r="G2272" s="40"/>
      <c r="H2272" s="46"/>
    </row>
    <row r="2273" s="2" customFormat="1" ht="16.8" customHeight="1">
      <c r="A2273" s="40"/>
      <c r="B2273" s="46"/>
      <c r="C2273" s="310" t="s">
        <v>189</v>
      </c>
      <c r="D2273" s="310" t="s">
        <v>1100</v>
      </c>
      <c r="E2273" s="18" t="s">
        <v>1</v>
      </c>
      <c r="F2273" s="311">
        <v>0</v>
      </c>
      <c r="G2273" s="40"/>
      <c r="H2273" s="46"/>
    </row>
    <row r="2274" s="2" customFormat="1" ht="16.8" customHeight="1">
      <c r="A2274" s="40"/>
      <c r="B2274" s="46"/>
      <c r="C2274" s="312" t="s">
        <v>2478</v>
      </c>
      <c r="D2274" s="40"/>
      <c r="E2274" s="40"/>
      <c r="F2274" s="40"/>
      <c r="G2274" s="40"/>
      <c r="H2274" s="46"/>
    </row>
    <row r="2275" s="2" customFormat="1">
      <c r="A2275" s="40"/>
      <c r="B2275" s="46"/>
      <c r="C2275" s="310" t="s">
        <v>388</v>
      </c>
      <c r="D2275" s="310" t="s">
        <v>389</v>
      </c>
      <c r="E2275" s="18" t="s">
        <v>348</v>
      </c>
      <c r="F2275" s="311">
        <v>93.980000000000004</v>
      </c>
      <c r="G2275" s="40"/>
      <c r="H2275" s="46"/>
    </row>
    <row r="2276" s="2" customFormat="1">
      <c r="A2276" s="40"/>
      <c r="B2276" s="46"/>
      <c r="C2276" s="310" t="s">
        <v>400</v>
      </c>
      <c r="D2276" s="310" t="s">
        <v>401</v>
      </c>
      <c r="E2276" s="18" t="s">
        <v>348</v>
      </c>
      <c r="F2276" s="311">
        <v>93.980000000000004</v>
      </c>
      <c r="G2276" s="40"/>
      <c r="H2276" s="46"/>
    </row>
    <row r="2277" s="2" customFormat="1" ht="16.8" customHeight="1">
      <c r="A2277" s="40"/>
      <c r="B2277" s="46"/>
      <c r="C2277" s="310" t="s">
        <v>435</v>
      </c>
      <c r="D2277" s="310" t="s">
        <v>436</v>
      </c>
      <c r="E2277" s="18" t="s">
        <v>348</v>
      </c>
      <c r="F2277" s="311">
        <v>159.72200000000001</v>
      </c>
      <c r="G2277" s="40"/>
      <c r="H2277" s="46"/>
    </row>
    <row r="2278" s="2" customFormat="1" ht="16.8" customHeight="1">
      <c r="A2278" s="40"/>
      <c r="B2278" s="46"/>
      <c r="C2278" s="306" t="s">
        <v>187</v>
      </c>
      <c r="D2278" s="307" t="s">
        <v>1</v>
      </c>
      <c r="E2278" s="308" t="s">
        <v>1</v>
      </c>
      <c r="F2278" s="309">
        <v>99.242999999999995</v>
      </c>
      <c r="G2278" s="40"/>
      <c r="H2278" s="46"/>
    </row>
    <row r="2279" s="2" customFormat="1" ht="16.8" customHeight="1">
      <c r="A2279" s="40"/>
      <c r="B2279" s="46"/>
      <c r="C2279" s="310" t="s">
        <v>1</v>
      </c>
      <c r="D2279" s="310" t="s">
        <v>391</v>
      </c>
      <c r="E2279" s="18" t="s">
        <v>1</v>
      </c>
      <c r="F2279" s="311">
        <v>0</v>
      </c>
      <c r="G2279" s="40"/>
      <c r="H2279" s="46"/>
    </row>
    <row r="2280" s="2" customFormat="1" ht="16.8" customHeight="1">
      <c r="A2280" s="40"/>
      <c r="B2280" s="46"/>
      <c r="C2280" s="310" t="s">
        <v>187</v>
      </c>
      <c r="D2280" s="310" t="s">
        <v>2325</v>
      </c>
      <c r="E2280" s="18" t="s">
        <v>1</v>
      </c>
      <c r="F2280" s="311">
        <v>99.242999999999995</v>
      </c>
      <c r="G2280" s="40"/>
      <c r="H2280" s="46"/>
    </row>
    <row r="2281" s="2" customFormat="1" ht="16.8" customHeight="1">
      <c r="A2281" s="40"/>
      <c r="B2281" s="46"/>
      <c r="C2281" s="312" t="s">
        <v>2478</v>
      </c>
      <c r="D2281" s="40"/>
      <c r="E2281" s="40"/>
      <c r="F2281" s="40"/>
      <c r="G2281" s="40"/>
      <c r="H2281" s="46"/>
    </row>
    <row r="2282" s="2" customFormat="1">
      <c r="A2282" s="40"/>
      <c r="B2282" s="46"/>
      <c r="C2282" s="310" t="s">
        <v>388</v>
      </c>
      <c r="D2282" s="310" t="s">
        <v>389</v>
      </c>
      <c r="E2282" s="18" t="s">
        <v>348</v>
      </c>
      <c r="F2282" s="311">
        <v>93.980000000000004</v>
      </c>
      <c r="G2282" s="40"/>
      <c r="H2282" s="46"/>
    </row>
    <row r="2283" s="2" customFormat="1" ht="16.8" customHeight="1">
      <c r="A2283" s="40"/>
      <c r="B2283" s="46"/>
      <c r="C2283" s="310" t="s">
        <v>435</v>
      </c>
      <c r="D2283" s="310" t="s">
        <v>436</v>
      </c>
      <c r="E2283" s="18" t="s">
        <v>348</v>
      </c>
      <c r="F2283" s="311">
        <v>159.72200000000001</v>
      </c>
      <c r="G2283" s="40"/>
      <c r="H2283" s="46"/>
    </row>
    <row r="2284" s="2" customFormat="1" ht="16.8" customHeight="1">
      <c r="A2284" s="40"/>
      <c r="B2284" s="46"/>
      <c r="C2284" s="306" t="s">
        <v>170</v>
      </c>
      <c r="D2284" s="307" t="s">
        <v>1</v>
      </c>
      <c r="E2284" s="308" t="s">
        <v>1</v>
      </c>
      <c r="F2284" s="309">
        <v>1.05</v>
      </c>
      <c r="G2284" s="40"/>
      <c r="H2284" s="46"/>
    </row>
    <row r="2285" s="2" customFormat="1" ht="16.8" customHeight="1">
      <c r="A2285" s="40"/>
      <c r="B2285" s="46"/>
      <c r="C2285" s="310" t="s">
        <v>170</v>
      </c>
      <c r="D2285" s="310" t="s">
        <v>2311</v>
      </c>
      <c r="E2285" s="18" t="s">
        <v>1</v>
      </c>
      <c r="F2285" s="311">
        <v>1.05</v>
      </c>
      <c r="G2285" s="40"/>
      <c r="H2285" s="46"/>
    </row>
    <row r="2286" s="2" customFormat="1" ht="16.8" customHeight="1">
      <c r="A2286" s="40"/>
      <c r="B2286" s="46"/>
      <c r="C2286" s="312" t="s">
        <v>2478</v>
      </c>
      <c r="D2286" s="40"/>
      <c r="E2286" s="40"/>
      <c r="F2286" s="40"/>
      <c r="G2286" s="40"/>
      <c r="H2286" s="46"/>
    </row>
    <row r="2287" s="2" customFormat="1" ht="16.8" customHeight="1">
      <c r="A2287" s="40"/>
      <c r="B2287" s="46"/>
      <c r="C2287" s="310" t="s">
        <v>333</v>
      </c>
      <c r="D2287" s="310" t="s">
        <v>334</v>
      </c>
      <c r="E2287" s="18" t="s">
        <v>308</v>
      </c>
      <c r="F2287" s="311">
        <v>1.05</v>
      </c>
      <c r="G2287" s="40"/>
      <c r="H2287" s="46"/>
    </row>
    <row r="2288" s="2" customFormat="1" ht="16.8" customHeight="1">
      <c r="A2288" s="40"/>
      <c r="B2288" s="46"/>
      <c r="C2288" s="310" t="s">
        <v>364</v>
      </c>
      <c r="D2288" s="310" t="s">
        <v>365</v>
      </c>
      <c r="E2288" s="18" t="s">
        <v>348</v>
      </c>
      <c r="F2288" s="311">
        <v>15.097</v>
      </c>
      <c r="G2288" s="40"/>
      <c r="H2288" s="46"/>
    </row>
    <row r="2289" s="2" customFormat="1" ht="16.8" customHeight="1">
      <c r="A2289" s="40"/>
      <c r="B2289" s="46"/>
      <c r="C2289" s="306" t="s">
        <v>168</v>
      </c>
      <c r="D2289" s="307" t="s">
        <v>1</v>
      </c>
      <c r="E2289" s="308" t="s">
        <v>1</v>
      </c>
      <c r="F2289" s="309">
        <v>8.4000000000000004</v>
      </c>
      <c r="G2289" s="40"/>
      <c r="H2289" s="46"/>
    </row>
    <row r="2290" s="2" customFormat="1" ht="16.8" customHeight="1">
      <c r="A2290" s="40"/>
      <c r="B2290" s="46"/>
      <c r="C2290" s="310" t="s">
        <v>168</v>
      </c>
      <c r="D2290" s="310" t="s">
        <v>2309</v>
      </c>
      <c r="E2290" s="18" t="s">
        <v>1</v>
      </c>
      <c r="F2290" s="311">
        <v>8.4000000000000004</v>
      </c>
      <c r="G2290" s="40"/>
      <c r="H2290" s="46"/>
    </row>
    <row r="2291" s="2" customFormat="1" ht="16.8" customHeight="1">
      <c r="A2291" s="40"/>
      <c r="B2291" s="46"/>
      <c r="C2291" s="312" t="s">
        <v>2478</v>
      </c>
      <c r="D2291" s="40"/>
      <c r="E2291" s="40"/>
      <c r="F2291" s="40"/>
      <c r="G2291" s="40"/>
      <c r="H2291" s="46"/>
    </row>
    <row r="2292" s="2" customFormat="1" ht="16.8" customHeight="1">
      <c r="A2292" s="40"/>
      <c r="B2292" s="46"/>
      <c r="C2292" s="310" t="s">
        <v>328</v>
      </c>
      <c r="D2292" s="310" t="s">
        <v>329</v>
      </c>
      <c r="E2292" s="18" t="s">
        <v>308</v>
      </c>
      <c r="F2292" s="311">
        <v>8.4000000000000004</v>
      </c>
      <c r="G2292" s="40"/>
      <c r="H2292" s="46"/>
    </row>
    <row r="2293" s="2" customFormat="1" ht="16.8" customHeight="1">
      <c r="A2293" s="40"/>
      <c r="B2293" s="46"/>
      <c r="C2293" s="310" t="s">
        <v>364</v>
      </c>
      <c r="D2293" s="310" t="s">
        <v>365</v>
      </c>
      <c r="E2293" s="18" t="s">
        <v>348</v>
      </c>
      <c r="F2293" s="311">
        <v>15.097</v>
      </c>
      <c r="G2293" s="40"/>
      <c r="H2293" s="46"/>
    </row>
    <row r="2294" s="2" customFormat="1" ht="16.8" customHeight="1">
      <c r="A2294" s="40"/>
      <c r="B2294" s="46"/>
      <c r="C2294" s="306" t="s">
        <v>443</v>
      </c>
      <c r="D2294" s="307" t="s">
        <v>1</v>
      </c>
      <c r="E2294" s="308" t="s">
        <v>1</v>
      </c>
      <c r="F2294" s="309">
        <v>159.72200000000001</v>
      </c>
      <c r="G2294" s="40"/>
      <c r="H2294" s="46"/>
    </row>
    <row r="2295" s="2" customFormat="1" ht="16.8" customHeight="1">
      <c r="A2295" s="40"/>
      <c r="B2295" s="46"/>
      <c r="C2295" s="310" t="s">
        <v>196</v>
      </c>
      <c r="D2295" s="310" t="s">
        <v>438</v>
      </c>
      <c r="E2295" s="18" t="s">
        <v>1</v>
      </c>
      <c r="F2295" s="311">
        <v>124.21899999999999</v>
      </c>
      <c r="G2295" s="40"/>
      <c r="H2295" s="46"/>
    </row>
    <row r="2296" s="2" customFormat="1">
      <c r="A2296" s="40"/>
      <c r="B2296" s="46"/>
      <c r="C2296" s="310" t="s">
        <v>217</v>
      </c>
      <c r="D2296" s="310" t="s">
        <v>2337</v>
      </c>
      <c r="E2296" s="18" t="s">
        <v>1</v>
      </c>
      <c r="F2296" s="311">
        <v>35.503</v>
      </c>
      <c r="G2296" s="40"/>
      <c r="H2296" s="46"/>
    </row>
    <row r="2297" s="2" customFormat="1" ht="16.8" customHeight="1">
      <c r="A2297" s="40"/>
      <c r="B2297" s="46"/>
      <c r="C2297" s="310" t="s">
        <v>440</v>
      </c>
      <c r="D2297" s="310" t="s">
        <v>441</v>
      </c>
      <c r="E2297" s="18" t="s">
        <v>1</v>
      </c>
      <c r="F2297" s="311">
        <v>0</v>
      </c>
      <c r="G2297" s="40"/>
      <c r="H2297" s="46"/>
    </row>
    <row r="2298" s="2" customFormat="1" ht="16.8" customHeight="1">
      <c r="A2298" s="40"/>
      <c r="B2298" s="46"/>
      <c r="C2298" s="310" t="s">
        <v>443</v>
      </c>
      <c r="D2298" s="310" t="s">
        <v>344</v>
      </c>
      <c r="E2298" s="18" t="s">
        <v>1</v>
      </c>
      <c r="F2298" s="311">
        <v>159.72200000000001</v>
      </c>
      <c r="G2298" s="40"/>
      <c r="H2298" s="46"/>
    </row>
    <row r="2299" s="2" customFormat="1" ht="16.8" customHeight="1">
      <c r="A2299" s="40"/>
      <c r="B2299" s="46"/>
      <c r="C2299" s="306" t="s">
        <v>217</v>
      </c>
      <c r="D2299" s="307" t="s">
        <v>1</v>
      </c>
      <c r="E2299" s="308" t="s">
        <v>1</v>
      </c>
      <c r="F2299" s="309">
        <v>35.503</v>
      </c>
      <c r="G2299" s="40"/>
      <c r="H2299" s="46"/>
    </row>
    <row r="2300" s="2" customFormat="1">
      <c r="A2300" s="40"/>
      <c r="B2300" s="46"/>
      <c r="C2300" s="310" t="s">
        <v>217</v>
      </c>
      <c r="D2300" s="310" t="s">
        <v>2337</v>
      </c>
      <c r="E2300" s="18" t="s">
        <v>1</v>
      </c>
      <c r="F2300" s="311">
        <v>35.503</v>
      </c>
      <c r="G2300" s="40"/>
      <c r="H2300" s="46"/>
    </row>
    <row r="2301" s="2" customFormat="1" ht="16.8" customHeight="1">
      <c r="A2301" s="40"/>
      <c r="B2301" s="46"/>
      <c r="C2301" s="312" t="s">
        <v>2478</v>
      </c>
      <c r="D2301" s="40"/>
      <c r="E2301" s="40"/>
      <c r="F2301" s="40"/>
      <c r="G2301" s="40"/>
      <c r="H2301" s="46"/>
    </row>
    <row r="2302" s="2" customFormat="1" ht="16.8" customHeight="1">
      <c r="A2302" s="40"/>
      <c r="B2302" s="46"/>
      <c r="C2302" s="310" t="s">
        <v>435</v>
      </c>
      <c r="D2302" s="310" t="s">
        <v>436</v>
      </c>
      <c r="E2302" s="18" t="s">
        <v>348</v>
      </c>
      <c r="F2302" s="311">
        <v>159.72200000000001</v>
      </c>
      <c r="G2302" s="40"/>
      <c r="H2302" s="46"/>
    </row>
    <row r="2303" s="2" customFormat="1">
      <c r="A2303" s="40"/>
      <c r="B2303" s="46"/>
      <c r="C2303" s="310" t="s">
        <v>388</v>
      </c>
      <c r="D2303" s="310" t="s">
        <v>389</v>
      </c>
      <c r="E2303" s="18" t="s">
        <v>348</v>
      </c>
      <c r="F2303" s="311">
        <v>93.980000000000004</v>
      </c>
      <c r="G2303" s="40"/>
      <c r="H2303" s="46"/>
    </row>
    <row r="2304" s="2" customFormat="1">
      <c r="A2304" s="40"/>
      <c r="B2304" s="46"/>
      <c r="C2304" s="310" t="s">
        <v>400</v>
      </c>
      <c r="D2304" s="310" t="s">
        <v>401</v>
      </c>
      <c r="E2304" s="18" t="s">
        <v>348</v>
      </c>
      <c r="F2304" s="311">
        <v>93.980000000000004</v>
      </c>
      <c r="G2304" s="40"/>
      <c r="H2304" s="46"/>
    </row>
    <row r="2305" s="2" customFormat="1" ht="16.8" customHeight="1">
      <c r="A2305" s="40"/>
      <c r="B2305" s="46"/>
      <c r="C2305" s="310" t="s">
        <v>410</v>
      </c>
      <c r="D2305" s="310" t="s">
        <v>411</v>
      </c>
      <c r="E2305" s="18" t="s">
        <v>348</v>
      </c>
      <c r="F2305" s="311">
        <v>17.751999999999999</v>
      </c>
      <c r="G2305" s="40"/>
      <c r="H2305" s="46"/>
    </row>
    <row r="2306" s="2" customFormat="1" ht="16.8" customHeight="1">
      <c r="A2306" s="40"/>
      <c r="B2306" s="46"/>
      <c r="C2306" s="310" t="s">
        <v>415</v>
      </c>
      <c r="D2306" s="310" t="s">
        <v>416</v>
      </c>
      <c r="E2306" s="18" t="s">
        <v>348</v>
      </c>
      <c r="F2306" s="311">
        <v>17.751999999999999</v>
      </c>
      <c r="G2306" s="40"/>
      <c r="H2306" s="46"/>
    </row>
    <row r="2307" s="2" customFormat="1" ht="16.8" customHeight="1">
      <c r="A2307" s="40"/>
      <c r="B2307" s="46"/>
      <c r="C2307" s="306" t="s">
        <v>440</v>
      </c>
      <c r="D2307" s="307" t="s">
        <v>1</v>
      </c>
      <c r="E2307" s="308" t="s">
        <v>1</v>
      </c>
      <c r="F2307" s="309">
        <v>0</v>
      </c>
      <c r="G2307" s="40"/>
      <c r="H2307" s="46"/>
    </row>
    <row r="2308" s="2" customFormat="1" ht="16.8" customHeight="1">
      <c r="A2308" s="40"/>
      <c r="B2308" s="46"/>
      <c r="C2308" s="310" t="s">
        <v>440</v>
      </c>
      <c r="D2308" s="310" t="s">
        <v>441</v>
      </c>
      <c r="E2308" s="18" t="s">
        <v>1</v>
      </c>
      <c r="F2308" s="311">
        <v>0</v>
      </c>
      <c r="G2308" s="40"/>
      <c r="H2308" s="46"/>
    </row>
    <row r="2309" s="2" customFormat="1" ht="16.8" customHeight="1">
      <c r="A2309" s="40"/>
      <c r="B2309" s="46"/>
      <c r="C2309" s="306" t="s">
        <v>1113</v>
      </c>
      <c r="D2309" s="307" t="s">
        <v>1</v>
      </c>
      <c r="E2309" s="308" t="s">
        <v>1</v>
      </c>
      <c r="F2309" s="309">
        <v>159.72200000000001</v>
      </c>
      <c r="G2309" s="40"/>
      <c r="H2309" s="46"/>
    </row>
    <row r="2310" s="2" customFormat="1" ht="16.8" customHeight="1">
      <c r="A2310" s="40"/>
      <c r="B2310" s="46"/>
      <c r="C2310" s="310" t="s">
        <v>196</v>
      </c>
      <c r="D2310" s="310" t="s">
        <v>438</v>
      </c>
      <c r="E2310" s="18" t="s">
        <v>1</v>
      </c>
      <c r="F2310" s="311">
        <v>124.21899999999999</v>
      </c>
      <c r="G2310" s="40"/>
      <c r="H2310" s="46"/>
    </row>
    <row r="2311" s="2" customFormat="1">
      <c r="A2311" s="40"/>
      <c r="B2311" s="46"/>
      <c r="C2311" s="310" t="s">
        <v>217</v>
      </c>
      <c r="D2311" s="310" t="s">
        <v>2337</v>
      </c>
      <c r="E2311" s="18" t="s">
        <v>1</v>
      </c>
      <c r="F2311" s="311">
        <v>35.503</v>
      </c>
      <c r="G2311" s="40"/>
      <c r="H2311" s="46"/>
    </row>
    <row r="2312" s="2" customFormat="1" ht="16.8" customHeight="1">
      <c r="A2312" s="40"/>
      <c r="B2312" s="46"/>
      <c r="C2312" s="310" t="s">
        <v>440</v>
      </c>
      <c r="D2312" s="310" t="s">
        <v>441</v>
      </c>
      <c r="E2312" s="18" t="s">
        <v>1</v>
      </c>
      <c r="F2312" s="311">
        <v>0</v>
      </c>
      <c r="G2312" s="40"/>
      <c r="H2312" s="46"/>
    </row>
    <row r="2313" s="2" customFormat="1" ht="16.8" customHeight="1">
      <c r="A2313" s="40"/>
      <c r="B2313" s="46"/>
      <c r="C2313" s="310" t="s">
        <v>1113</v>
      </c>
      <c r="D2313" s="310" t="s">
        <v>281</v>
      </c>
      <c r="E2313" s="18" t="s">
        <v>1</v>
      </c>
      <c r="F2313" s="311">
        <v>159.72200000000001</v>
      </c>
      <c r="G2313" s="40"/>
      <c r="H2313" s="46"/>
    </row>
    <row r="2314" s="2" customFormat="1" ht="16.8" customHeight="1">
      <c r="A2314" s="40"/>
      <c r="B2314" s="46"/>
      <c r="C2314" s="306" t="s">
        <v>196</v>
      </c>
      <c r="D2314" s="307" t="s">
        <v>1</v>
      </c>
      <c r="E2314" s="308" t="s">
        <v>1</v>
      </c>
      <c r="F2314" s="309">
        <v>124.21899999999999</v>
      </c>
      <c r="G2314" s="40"/>
      <c r="H2314" s="46"/>
    </row>
    <row r="2315" s="2" customFormat="1" ht="16.8" customHeight="1">
      <c r="A2315" s="40"/>
      <c r="B2315" s="46"/>
      <c r="C2315" s="310" t="s">
        <v>196</v>
      </c>
      <c r="D2315" s="310" t="s">
        <v>438</v>
      </c>
      <c r="E2315" s="18" t="s">
        <v>1</v>
      </c>
      <c r="F2315" s="311">
        <v>124.21899999999999</v>
      </c>
      <c r="G2315" s="40"/>
      <c r="H2315" s="46"/>
    </row>
    <row r="2316" s="2" customFormat="1" ht="16.8" customHeight="1">
      <c r="A2316" s="40"/>
      <c r="B2316" s="46"/>
      <c r="C2316" s="312" t="s">
        <v>2478</v>
      </c>
      <c r="D2316" s="40"/>
      <c r="E2316" s="40"/>
      <c r="F2316" s="40"/>
      <c r="G2316" s="40"/>
      <c r="H2316" s="46"/>
    </row>
    <row r="2317" s="2" customFormat="1" ht="16.8" customHeight="1">
      <c r="A2317" s="40"/>
      <c r="B2317" s="46"/>
      <c r="C2317" s="310" t="s">
        <v>435</v>
      </c>
      <c r="D2317" s="310" t="s">
        <v>436</v>
      </c>
      <c r="E2317" s="18" t="s">
        <v>348</v>
      </c>
      <c r="F2317" s="311">
        <v>159.72200000000001</v>
      </c>
      <c r="G2317" s="40"/>
      <c r="H2317" s="46"/>
    </row>
    <row r="2318" s="2" customFormat="1" ht="16.8" customHeight="1">
      <c r="A2318" s="40"/>
      <c r="B2318" s="46"/>
      <c r="C2318" s="310" t="s">
        <v>446</v>
      </c>
      <c r="D2318" s="310" t="s">
        <v>447</v>
      </c>
      <c r="E2318" s="18" t="s">
        <v>426</v>
      </c>
      <c r="F2318" s="311">
        <v>248.43799999999999</v>
      </c>
      <c r="G2318" s="40"/>
      <c r="H2318" s="46"/>
    </row>
    <row r="2319" s="2" customFormat="1" ht="7.44" customHeight="1">
      <c r="A2319" s="40"/>
      <c r="B2319" s="176"/>
      <c r="C2319" s="177"/>
      <c r="D2319" s="177"/>
      <c r="E2319" s="177"/>
      <c r="F2319" s="177"/>
      <c r="G2319" s="177"/>
      <c r="H2319" s="46"/>
    </row>
    <row r="2320" s="2" customFormat="1">
      <c r="A2320" s="40"/>
      <c r="B2320" s="40"/>
      <c r="C2320" s="40"/>
      <c r="D2320" s="40"/>
      <c r="E2320" s="40"/>
      <c r="F2320" s="40"/>
      <c r="G2320" s="40"/>
      <c r="H2320" s="40"/>
    </row>
  </sheetData>
  <sheetProtection sheet="1" formatColumns="0" formatRows="0" objects="1" scenarios="1" spinCount="100000" saltValue="R2cK29oaRC9XRmo4pMOO45vqkXWh9tli7RnaFoj2UY8i52ArPfgnSIo6NlTDxSBaPtB7ZBCA+MEmbKAPxic+7A==" hashValue="cjfmg+WHuZ+xXKc/fwejPsb8WIc4Vk5US1jLD1B2arbkx4hgoXKPdFWxI+PjsGgmdo4/PA3ak/2bQz7Houhv+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PETR-HP450G4\Petr</dc:creator>
  <cp:lastModifiedBy>PETR-HP450G4\Petr</cp:lastModifiedBy>
  <dcterms:created xsi:type="dcterms:W3CDTF">2022-12-01T08:21:41Z</dcterms:created>
  <dcterms:modified xsi:type="dcterms:W3CDTF">2022-12-01T08:22:16Z</dcterms:modified>
</cp:coreProperties>
</file>