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4915" windowHeight="11790"/>
  </bookViews>
  <sheets>
    <sheet name="Technologie+MaR" sheetId="2" r:id="rId1"/>
  </sheets>
  <calcPr calcId="125725"/>
</workbook>
</file>

<file path=xl/calcChain.xml><?xml version="1.0" encoding="utf-8"?>
<calcChain xmlns="http://schemas.openxmlformats.org/spreadsheetml/2006/main">
  <c r="F886" i="2"/>
  <c r="F427" l="1"/>
  <c r="F885" l="1"/>
  <c r="F883" s="1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48"/>
  <c r="F847" s="1"/>
  <c r="F850"/>
  <c r="F843"/>
  <c r="F845"/>
  <c r="F839"/>
  <c r="F840"/>
  <c r="F841"/>
  <c r="F842"/>
  <c r="F836"/>
  <c r="F838"/>
  <c r="F832"/>
  <c r="F833"/>
  <c r="F834"/>
  <c r="F835"/>
  <c r="F829"/>
  <c r="F831"/>
  <c r="F828"/>
  <c r="F825" s="1"/>
  <c r="F827"/>
  <c r="F820"/>
  <c r="F822"/>
  <c r="F815"/>
  <c r="F816"/>
  <c r="F817"/>
  <c r="F818"/>
  <c r="F819"/>
  <c r="F812"/>
  <c r="F814"/>
  <c r="F807"/>
  <c r="F808"/>
  <c r="F809"/>
  <c r="F810"/>
  <c r="F811"/>
  <c r="F804"/>
  <c r="F806"/>
  <c r="F803"/>
  <c r="F800"/>
  <c r="F802"/>
  <c r="F795"/>
  <c r="F797"/>
  <c r="F791"/>
  <c r="F792"/>
  <c r="F793"/>
  <c r="F794"/>
  <c r="F788"/>
  <c r="F790"/>
  <c r="F785"/>
  <c r="F786"/>
  <c r="F787"/>
  <c r="F782"/>
  <c r="F784"/>
  <c r="F777"/>
  <c r="F778"/>
  <c r="F779"/>
  <c r="F780"/>
  <c r="F781"/>
  <c r="F774"/>
  <c r="F776"/>
  <c r="F773"/>
  <c r="F770" s="1"/>
  <c r="F772"/>
  <c r="F764"/>
  <c r="F765"/>
  <c r="F766"/>
  <c r="F767"/>
  <c r="F761"/>
  <c r="F763"/>
  <c r="F758"/>
  <c r="F759"/>
  <c r="F760"/>
  <c r="F755" s="1"/>
  <c r="F757"/>
  <c r="F751"/>
  <c r="F752"/>
  <c r="F753"/>
  <c r="F754"/>
  <c r="F748"/>
  <c r="F750"/>
  <c r="F747"/>
  <c r="F744" s="1"/>
  <c r="F746"/>
  <c r="F739"/>
  <c r="F741"/>
  <c r="F735"/>
  <c r="F736"/>
  <c r="F737"/>
  <c r="F738"/>
  <c r="F732"/>
  <c r="F734"/>
  <c r="F729"/>
  <c r="F730"/>
  <c r="F731"/>
  <c r="F726"/>
  <c r="F728"/>
  <c r="F720"/>
  <c r="F721"/>
  <c r="F722"/>
  <c r="F723"/>
  <c r="F724"/>
  <c r="F725"/>
  <c r="F717"/>
  <c r="F719"/>
  <c r="F716"/>
  <c r="F713" s="1"/>
  <c r="F715"/>
  <c r="F708"/>
  <c r="F710"/>
  <c r="F704"/>
  <c r="F705"/>
  <c r="F706"/>
  <c r="F707"/>
  <c r="F701"/>
  <c r="F703"/>
  <c r="F698"/>
  <c r="F699"/>
  <c r="F700"/>
  <c r="F695" s="1"/>
  <c r="F697"/>
  <c r="F690"/>
  <c r="F691"/>
  <c r="F692"/>
  <c r="F693"/>
  <c r="F694"/>
  <c r="F687"/>
  <c r="F689"/>
  <c r="F686"/>
  <c r="F683" s="1"/>
  <c r="F685"/>
  <c r="F677"/>
  <c r="F678"/>
  <c r="F679"/>
  <c r="F680"/>
  <c r="F674"/>
  <c r="F676"/>
  <c r="F671"/>
  <c r="F672"/>
  <c r="F673"/>
  <c r="F668"/>
  <c r="F670"/>
  <c r="F663"/>
  <c r="F664"/>
  <c r="F665"/>
  <c r="F666"/>
  <c r="F667"/>
  <c r="F660"/>
  <c r="F662"/>
  <c r="F659"/>
  <c r="F656" s="1"/>
  <c r="F658"/>
  <c r="F651"/>
  <c r="F653"/>
  <c r="F649"/>
  <c r="F650"/>
  <c r="F643"/>
  <c r="F648"/>
  <c r="F647"/>
  <c r="F646"/>
  <c r="F645"/>
  <c r="F640"/>
  <c r="F641"/>
  <c r="F642"/>
  <c r="F637" s="1"/>
  <c r="F639"/>
  <c r="F633"/>
  <c r="F634"/>
  <c r="F635"/>
  <c r="F636"/>
  <c r="F630"/>
  <c r="F632"/>
  <c r="F628"/>
  <c r="F629"/>
  <c r="F625"/>
  <c r="F627"/>
  <c r="F620"/>
  <c r="F622"/>
  <c r="F616"/>
  <c r="F617"/>
  <c r="F618"/>
  <c r="F619"/>
  <c r="F603"/>
  <c r="F600" s="1"/>
  <c r="F607"/>
  <c r="F608"/>
  <c r="F609"/>
  <c r="F610"/>
  <c r="F611"/>
  <c r="F612"/>
  <c r="F613"/>
  <c r="F615"/>
  <c r="F604"/>
  <c r="F606"/>
  <c r="F602"/>
  <c r="F599"/>
  <c r="F598"/>
  <c r="F591"/>
  <c r="F593"/>
  <c r="F586"/>
  <c r="F587"/>
  <c r="F588"/>
  <c r="F589"/>
  <c r="F590"/>
  <c r="F583"/>
  <c r="F585"/>
  <c r="F581"/>
  <c r="F582"/>
  <c r="F578"/>
  <c r="F580"/>
  <c r="F577"/>
  <c r="F574" s="1"/>
  <c r="F576"/>
  <c r="F569"/>
  <c r="F571"/>
  <c r="F565"/>
  <c r="F566"/>
  <c r="F567"/>
  <c r="F568"/>
  <c r="F562"/>
  <c r="F564"/>
  <c r="F559"/>
  <c r="F560"/>
  <c r="F561"/>
  <c r="F556" s="1"/>
  <c r="F558"/>
  <c r="F551"/>
  <c r="F552"/>
  <c r="F553"/>
  <c r="F554"/>
  <c r="F555"/>
  <c r="F548"/>
  <c r="F550"/>
  <c r="F547"/>
  <c r="F544" s="1"/>
  <c r="F546"/>
  <c r="F539"/>
  <c r="F541"/>
  <c r="F534"/>
  <c r="F535"/>
  <c r="F536"/>
  <c r="F537"/>
  <c r="F538"/>
  <c r="F531"/>
  <c r="F533"/>
  <c r="F528"/>
  <c r="F529"/>
  <c r="F530"/>
  <c r="F525"/>
  <c r="F527"/>
  <c r="F520"/>
  <c r="F521"/>
  <c r="F522"/>
  <c r="F523"/>
  <c r="F524"/>
  <c r="F517"/>
  <c r="F519"/>
  <c r="F515"/>
  <c r="F516"/>
  <c r="F512"/>
  <c r="F514"/>
  <c r="F506"/>
  <c r="F507"/>
  <c r="F508"/>
  <c r="F509"/>
  <c r="F503"/>
  <c r="F505"/>
  <c r="F500"/>
  <c r="F501"/>
  <c r="F502"/>
  <c r="F497"/>
  <c r="F499"/>
  <c r="F492"/>
  <c r="F493"/>
  <c r="F494"/>
  <c r="F495"/>
  <c r="F496"/>
  <c r="F489"/>
  <c r="F491"/>
  <c r="F488"/>
  <c r="F485" s="1"/>
  <c r="F487"/>
  <c r="F480"/>
  <c r="F482"/>
  <c r="F475"/>
  <c r="F476"/>
  <c r="F477"/>
  <c r="F478"/>
  <c r="F479"/>
  <c r="F472"/>
  <c r="F474"/>
  <c r="F469"/>
  <c r="F470"/>
  <c r="F471"/>
  <c r="F466"/>
  <c r="F468"/>
  <c r="F462"/>
  <c r="F463"/>
  <c r="F464"/>
  <c r="F465"/>
  <c r="F459"/>
  <c r="F461"/>
  <c r="F457"/>
  <c r="F458"/>
  <c r="F454"/>
  <c r="F456"/>
  <c r="F449"/>
  <c r="F451"/>
  <c r="F445"/>
  <c r="F446"/>
  <c r="F447"/>
  <c r="F448"/>
  <c r="F442"/>
  <c r="F444"/>
  <c r="F439"/>
  <c r="F440"/>
  <c r="F441"/>
  <c r="F436"/>
  <c r="F438"/>
  <c r="F431"/>
  <c r="F432"/>
  <c r="F433"/>
  <c r="F434"/>
  <c r="F435"/>
  <c r="F428"/>
  <c r="F430"/>
  <c r="F424"/>
  <c r="F426"/>
  <c r="F402"/>
  <c r="F403"/>
  <c r="F419"/>
  <c r="F421"/>
  <c r="F416"/>
  <c r="F417"/>
  <c r="F418"/>
  <c r="F413"/>
  <c r="F415"/>
  <c r="F405"/>
  <c r="F406"/>
  <c r="F407"/>
  <c r="F408"/>
  <c r="F409"/>
  <c r="F410"/>
  <c r="F411"/>
  <c r="F412"/>
  <c r="F404"/>
  <c r="F398"/>
  <c r="F399"/>
  <c r="F400"/>
  <c r="F397"/>
  <c r="F395" s="1"/>
  <c r="F382"/>
  <c r="F383"/>
  <c r="F384"/>
  <c r="F385"/>
  <c r="F386"/>
  <c r="F387"/>
  <c r="F388"/>
  <c r="F389"/>
  <c r="F390"/>
  <c r="F391"/>
  <c r="F392"/>
  <c r="F393"/>
  <c r="F394"/>
  <c r="F379"/>
  <c r="F381"/>
  <c r="F374"/>
  <c r="F375"/>
  <c r="F376"/>
  <c r="F377"/>
  <c r="F378"/>
  <c r="F371"/>
  <c r="F373"/>
  <c r="F361"/>
  <c r="F362"/>
  <c r="F363"/>
  <c r="F364"/>
  <c r="F365"/>
  <c r="F366"/>
  <c r="F367"/>
  <c r="F368"/>
  <c r="F369"/>
  <c r="F370"/>
  <c r="F358"/>
  <c r="F360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35"/>
  <c r="F337"/>
  <c r="F330"/>
  <c r="F331"/>
  <c r="F332"/>
  <c r="F329"/>
  <c r="F324"/>
  <c r="F321" s="1"/>
  <c r="F323"/>
  <c r="F314"/>
  <c r="F315"/>
  <c r="F316"/>
  <c r="F317"/>
  <c r="F318"/>
  <c r="F319"/>
  <c r="F320"/>
  <c r="F311"/>
  <c r="F313"/>
  <c r="F296"/>
  <c r="F297"/>
  <c r="F298"/>
  <c r="F299"/>
  <c r="F300"/>
  <c r="F301"/>
  <c r="F302"/>
  <c r="F303"/>
  <c r="F304"/>
  <c r="F305"/>
  <c r="F306"/>
  <c r="F307"/>
  <c r="F308"/>
  <c r="F309"/>
  <c r="F310"/>
  <c r="F293"/>
  <c r="F295"/>
  <c r="F285"/>
  <c r="F286"/>
  <c r="F282" s="1"/>
  <c r="F287"/>
  <c r="F288"/>
  <c r="F289"/>
  <c r="F290"/>
  <c r="F291"/>
  <c r="F292"/>
  <c r="F284"/>
  <c r="F279"/>
  <c r="F280"/>
  <c r="F281"/>
  <c r="F276" s="1"/>
  <c r="F278"/>
  <c r="F272"/>
  <c r="F273"/>
  <c r="F274"/>
  <c r="F275"/>
  <c r="F269"/>
  <c r="F271"/>
  <c r="F266"/>
  <c r="F263" s="1"/>
  <c r="F265"/>
  <c r="F256"/>
  <c r="F257"/>
  <c r="F258"/>
  <c r="F259"/>
  <c r="F260"/>
  <c r="F261"/>
  <c r="F262"/>
  <c r="F253"/>
  <c r="F255"/>
  <c r="F237"/>
  <c r="F238"/>
  <c r="F239"/>
  <c r="F240"/>
  <c r="F241"/>
  <c r="F242"/>
  <c r="F243"/>
  <c r="F244"/>
  <c r="F245"/>
  <c r="F246"/>
  <c r="F247"/>
  <c r="F248"/>
  <c r="F249"/>
  <c r="F250"/>
  <c r="F251"/>
  <c r="F252"/>
  <c r="F234"/>
  <c r="F236"/>
  <c r="F223"/>
  <c r="F224"/>
  <c r="F225"/>
  <c r="F226"/>
  <c r="F227"/>
  <c r="F228"/>
  <c r="F229"/>
  <c r="F230"/>
  <c r="F231"/>
  <c r="F232"/>
  <c r="F233"/>
  <c r="F220"/>
  <c r="F222"/>
  <c r="F212"/>
  <c r="F213"/>
  <c r="F214"/>
  <c r="F215"/>
  <c r="F216"/>
  <c r="F217"/>
  <c r="F218"/>
  <c r="F219"/>
  <c r="F209"/>
  <c r="F211"/>
  <c r="F206"/>
  <c r="F203" s="1"/>
  <c r="F205"/>
  <c r="F195"/>
  <c r="F196"/>
  <c r="F197"/>
  <c r="F198"/>
  <c r="F199"/>
  <c r="F200"/>
  <c r="F201"/>
  <c r="F202"/>
  <c r="F192"/>
  <c r="F194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3"/>
  <c r="F172"/>
  <c r="F171"/>
  <c r="F170"/>
  <c r="F169"/>
  <c r="F168"/>
  <c r="F167"/>
  <c r="F166"/>
  <c r="F165"/>
  <c r="F164"/>
  <c r="F163"/>
  <c r="F162"/>
  <c r="F161"/>
  <c r="F159"/>
  <c r="F158"/>
  <c r="F157"/>
  <c r="F156"/>
  <c r="F155"/>
  <c r="F154"/>
  <c r="F153"/>
  <c r="F152"/>
  <c r="F151"/>
  <c r="F150"/>
  <c r="F149"/>
  <c r="F148"/>
  <c r="F147"/>
  <c r="F146"/>
  <c r="F145"/>
  <c r="F144"/>
  <c r="F142" s="1"/>
  <c r="F139"/>
  <c r="F138"/>
  <c r="F136"/>
  <c r="F135"/>
  <c r="F134"/>
  <c r="F133"/>
  <c r="F132"/>
  <c r="F131"/>
  <c r="F130"/>
  <c r="F129"/>
  <c r="F128"/>
  <c r="F127"/>
  <c r="F126"/>
  <c r="F125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2"/>
  <c r="F101"/>
  <c r="F100"/>
  <c r="F99"/>
  <c r="F98"/>
  <c r="F97"/>
  <c r="F96"/>
  <c r="F94"/>
  <c r="F93"/>
  <c r="F92"/>
  <c r="F91"/>
  <c r="F90"/>
  <c r="F88"/>
  <c r="F87"/>
  <c r="F86"/>
  <c r="F85"/>
  <c r="F84"/>
  <c r="F83"/>
  <c r="F82"/>
  <c r="F81"/>
  <c r="F80"/>
  <c r="F79"/>
  <c r="F78"/>
  <c r="F77"/>
  <c r="F76"/>
  <c r="F75"/>
  <c r="F74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72"/>
  <c r="F44"/>
  <c r="F41"/>
  <c r="F40"/>
  <c r="F39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6"/>
  <c r="F327" l="1"/>
  <c r="F326" s="1"/>
  <c r="F824"/>
  <c r="F799"/>
  <c r="F769"/>
  <c r="F743"/>
  <c r="F712"/>
  <c r="F682"/>
  <c r="F655"/>
  <c r="F596"/>
  <c r="F595" s="1"/>
  <c r="F573"/>
  <c r="F543"/>
  <c r="F511"/>
  <c r="F484"/>
  <c r="F453"/>
  <c r="F423"/>
  <c r="F334"/>
  <c r="F268"/>
  <c r="F208"/>
  <c r="F141"/>
  <c r="F43"/>
  <c r="F4"/>
  <c r="F624"/>
</calcChain>
</file>

<file path=xl/sharedStrings.xml><?xml version="1.0" encoding="utf-8"?>
<sst xmlns="http://schemas.openxmlformats.org/spreadsheetml/2006/main" count="1806" uniqueCount="331">
  <si>
    <t>ks</t>
  </si>
  <si>
    <t>Pomocný kontakt motorového spouštěče, 1NO+1NC</t>
  </si>
  <si>
    <t>PE můstek</t>
  </si>
  <si>
    <t>N můstek</t>
  </si>
  <si>
    <t>No.</t>
  </si>
  <si>
    <t>Popis položky</t>
  </si>
  <si>
    <t>Počet</t>
  </si>
  <si>
    <t>MJ</t>
  </si>
  <si>
    <t>m</t>
  </si>
  <si>
    <t>Elektroinstalační propojovací kanál s víkem, rozměr 60x60mm</t>
  </si>
  <si>
    <t>Nosná lišta děrovaná, DIN EN 50022 (35x15mm) pozinkovaná</t>
  </si>
  <si>
    <t>kpl</t>
  </si>
  <si>
    <t>Svazkovací spirála, max. průměr 10-30mm</t>
  </si>
  <si>
    <t>Kabelový vázací pásek 140x3,6mm, max. průměr svazku 35mm</t>
  </si>
  <si>
    <t>Samolepicí příchytka na vázací pásky</t>
  </si>
  <si>
    <t>Sada štítků na rozv. (Nehasit vodou, El. zařízení)</t>
  </si>
  <si>
    <t>Koncový spínač</t>
  </si>
  <si>
    <t>Výchozí revize elektro</t>
  </si>
  <si>
    <t>Relé 4p/6A, cívka 230VAC</t>
  </si>
  <si>
    <t>Patice pro relé 4p/6A</t>
  </si>
  <si>
    <t>Ovládač otočný, 3 pevné pozice, pr. 22mm kompletní (hlavice otočná černá 3 pozice pevné, spínací jednotka 1Z, spojovací díl)</t>
  </si>
  <si>
    <t>Nosič štítků 30x40mm pro štítek 8x27mm s prázdným štítkem černé/rudé pozadí</t>
  </si>
  <si>
    <t>Patice pro relé 2p/8A</t>
  </si>
  <si>
    <t>Kabelový štítek zavírací PE 40x16mm</t>
  </si>
  <si>
    <t>Průchodka PG16</t>
  </si>
  <si>
    <t>Průchodka PG11</t>
  </si>
  <si>
    <t>Průchodka PG13,5</t>
  </si>
  <si>
    <t>Příchytka elektroinstalační trubky Dn 20mm, světle šedá</t>
  </si>
  <si>
    <t>Montážní práce - technologická část elektro a MaR</t>
  </si>
  <si>
    <t>ČOV Kněžmost - Elektrotechnologie a MaR</t>
  </si>
  <si>
    <t>Montážní panel pro oceloplechové řadové skříně 1800x1000mm, pozinkovaný plech tl. 2,5mm</t>
  </si>
  <si>
    <t>Držák montážního panelu</t>
  </si>
  <si>
    <t>Montážní pomůcka pro nasazování montážního panelu do skříně</t>
  </si>
  <si>
    <t>Boční zákryt pro oceloplechové řadové skříně 1800x1000mm, IP55</t>
  </si>
  <si>
    <t>Spojovací materiál pro boční zákryt</t>
  </si>
  <si>
    <t>Podstavec pro oceloplechové řadové skříně 1800x1000mm, výška 100mm, šířka 1000mm</t>
  </si>
  <si>
    <t>Podstavec pro oceloplechové řadové skříně 1800x1000mm, výška 100mm, šířka 400mm</t>
  </si>
  <si>
    <t>Rohy podstavce pro oceloplechové řadové skříně 1800x1000mm (4ks)</t>
  </si>
  <si>
    <t>Spojovací sada pro oceloplechové řadové skříně 1800x1000mm</t>
  </si>
  <si>
    <t>Těsnění</t>
  </si>
  <si>
    <t>Rohový díl IP55, 1800x460x460mm</t>
  </si>
  <si>
    <t>Podsravec rohového dílu</t>
  </si>
  <si>
    <t>Držák koncového spínače</t>
  </si>
  <si>
    <t>Držák světla</t>
  </si>
  <si>
    <t>Světlo</t>
  </si>
  <si>
    <t>Matice klecová</t>
  </si>
  <si>
    <t>Kapsa na výkresy, A3,  pozinkovaný plech</t>
  </si>
  <si>
    <t>Dveřní příčka pro skřínň šířky 1000mm</t>
  </si>
  <si>
    <t>Řadová oceloplechová skříň s plnými dveřmi, 1 bodové zavírání,  IP55, IK09, 1800x1000x400mm, 3x levé otevírání, 1x pravé otevírání dveří</t>
  </si>
  <si>
    <t>Držák ochranného vodiče PE</t>
  </si>
  <si>
    <t>Aretace dveří 120° (levá)</t>
  </si>
  <si>
    <t>Aretace dveří 120° (pravá)</t>
  </si>
  <si>
    <t>Závěsné oko (4ks)</t>
  </si>
  <si>
    <t>Výstupní mřížka</t>
  </si>
  <si>
    <r>
      <t>Ventilátor 302m</t>
    </r>
    <r>
      <rPr>
        <vertAlign val="superscript"/>
        <sz val="10"/>
        <color indexed="8"/>
        <rFont val="Arial"/>
        <family val="2"/>
        <charset val="238"/>
      </rPr>
      <t>3</t>
    </r>
    <r>
      <rPr>
        <sz val="10"/>
        <color indexed="8"/>
        <rFont val="Arial"/>
        <family val="2"/>
        <charset val="238"/>
      </rPr>
      <t>/h, 230V, IP54, RAL 7032</t>
    </r>
  </si>
  <si>
    <t>Jemný filtr 223x223mm</t>
  </si>
  <si>
    <t>Elektroinstalační propojovací kanál s víkem, rozměr 80x60mm</t>
  </si>
  <si>
    <t>Příčka pro skříň šířky 1000mm (typ B 955mm)</t>
  </si>
  <si>
    <t>Příčka pro skříň šířky hloubky 400mm (typ A 295mm)</t>
  </si>
  <si>
    <t>Ostatní drobný montážní materiál</t>
  </si>
  <si>
    <t>Rozváděč RM0 - rozv. skříň př. lišty a kan.</t>
  </si>
  <si>
    <t>Rozváděč RM0 pole 1 - silová část, výzbroj (technologie)</t>
  </si>
  <si>
    <t>Nadproudová spoušť Ir=63-160A</t>
  </si>
  <si>
    <t>Hlavní jistič Iu=250A, 3p, červený, dveřní montáž</t>
  </si>
  <si>
    <t>Blokové svorky 25-150mm2</t>
  </si>
  <si>
    <t>Přepínací kontakt 60-250VAC/DC</t>
  </si>
  <si>
    <t>Blok ručního pohonu - žlutý štítek</t>
  </si>
  <si>
    <t>Páka ručního pohonu - červená</t>
  </si>
  <si>
    <t>Ložisko ručního pohonu - řlutý štítek</t>
  </si>
  <si>
    <t>Prodlužovací hřídel 365mm</t>
  </si>
  <si>
    <t>Nožová pojistka 80A gG, vel. 000</t>
  </si>
  <si>
    <t>Nožová pojistka 63A gG, vel. 000</t>
  </si>
  <si>
    <t>Pojistková vložka 14x51mm 32A gG 690V</t>
  </si>
  <si>
    <t>Proudový chránič 4p 40A 30mA</t>
  </si>
  <si>
    <t>Jistič 3p 32A/B 10kA</t>
  </si>
  <si>
    <t>Jistič 1p 10A/B 10kA</t>
  </si>
  <si>
    <t>Odpínač nožových pojistek 1p do 32A, 10x38mm</t>
  </si>
  <si>
    <t>Odpínač nožových pojistek 3p do 63A, 14x51mm</t>
  </si>
  <si>
    <t>Odpínač válcových pojistek 3p velikosti 000</t>
  </si>
  <si>
    <t>Jistič kombinovaný s chráničem 30mA, 16A/B</t>
  </si>
  <si>
    <t>Kombinovaný svodič bleskových proudů typ 1+2 (B+C)</t>
  </si>
  <si>
    <t>Jistič 1p 6A/B 10kA</t>
  </si>
  <si>
    <t>Motorový spouštěč, Ir=0,16-0,25A</t>
  </si>
  <si>
    <t>Motorový spouštěč, Ir=1-1,6A</t>
  </si>
  <si>
    <t>Relé, stykače</t>
  </si>
  <si>
    <t>Soklová zásuvka 16A, 230VAC, IP20</t>
  </si>
  <si>
    <t>Stykač 2,2(4)kW, 230(400)VAC, 9A, cívka 230VAC, 1xNO</t>
  </si>
  <si>
    <t>Pomocný kontakt stykače, 3NO+1NC</t>
  </si>
  <si>
    <t>Kompenzační stykač 12,5kVAr, cívka 230VAC, 1NO</t>
  </si>
  <si>
    <t>Instalační stykač 20A, 230VAC, 1NO</t>
  </si>
  <si>
    <t>Relé 2p/8A, cívka 230VAC</t>
  </si>
  <si>
    <t>Plastová spona</t>
  </si>
  <si>
    <t>Ochranný modul pro 2p relé - LED 110-230VAC/DC</t>
  </si>
  <si>
    <t>Hlídací relé jednofázových a třífázových napětí</t>
  </si>
  <si>
    <t>TI měřící transformátor 100/5, 15VA, TP 0,5</t>
  </si>
  <si>
    <t>Ovládací a signalizační prvky</t>
  </si>
  <si>
    <t>Termostat, 0...60 °C, rozpínací kontakt (pro spínání topných těles)</t>
  </si>
  <si>
    <t>Signálka-ukazatel stavu, kompletní, 230VAC, pr. 22mm, šroubové svorky, zelená/bílá</t>
  </si>
  <si>
    <t>Indikační signálka s LED, kompletní, 230VAC, pr. 22mm, šroubové svorky, červená</t>
  </si>
  <si>
    <t>Kompenzace</t>
  </si>
  <si>
    <t>Automatický regulátor jalového výkonu, 6 releových stupňů</t>
  </si>
  <si>
    <t>Kompenzační kondenzátor 1kVAr</t>
  </si>
  <si>
    <t>Kompenzační kondenzátor 6,25kVAr</t>
  </si>
  <si>
    <t>Kompenzační kondenzátor 4kVAr</t>
  </si>
  <si>
    <t>Kompenzační kondenzátor 3,15kVAr</t>
  </si>
  <si>
    <t>Kompenzační kondenzátor 2kVAr</t>
  </si>
  <si>
    <t>Svorkovnice</t>
  </si>
  <si>
    <t>Řadová svorka průchozí 1600V/192A/70mm2 - šedá</t>
  </si>
  <si>
    <t>Řadová svorka pro ochranné vodiče 1600V/70mm2 - zel./žlutá</t>
  </si>
  <si>
    <t>Řadová svorka průchozí 750VAC-830VDC/41A/4mm2 - šedá</t>
  </si>
  <si>
    <t>Řadová svorka průchozí 750VAC-830VDC/41A/4mm2 - světle modrá</t>
  </si>
  <si>
    <t>Řadová svorka pro ochranné vodiče 750VAC-830VDC/4mm2 - zel./žlutá</t>
  </si>
  <si>
    <t>Řadová svorka průchozí 750VAC-830VDC/24A/2,5mm2 - šedá</t>
  </si>
  <si>
    <t>Řadová svorka průchozí 750VAC-830VDC/24A/2,5mm2 - světle modrá</t>
  </si>
  <si>
    <t>Řadová svorka pro ochranné vodiče 750VAC-830VDC/2,5mm2 - zel./žlutá</t>
  </si>
  <si>
    <t>Přepážka středová pro řadové svorky 4mm2 - šedá</t>
  </si>
  <si>
    <t>Přepážka středová pro řadové svorky 2,5mm2 - šedá</t>
  </si>
  <si>
    <t>Přepážka koncová pro řadové svorky 2,5mm2 - šedá</t>
  </si>
  <si>
    <t>Koncová svorka - bílá</t>
  </si>
  <si>
    <t>Označovací pásek, dělený, bez popisu pro svorky 70mm2</t>
  </si>
  <si>
    <t>Označovací pásek, dělený, bez popisu pro svorky 4mm2</t>
  </si>
  <si>
    <t>Označovací pásek, dělený, bez popisu pro svorky 2,5mm2</t>
  </si>
  <si>
    <t>Dutinky izolované 0,25-6mm</t>
  </si>
  <si>
    <t>Kabely, průchodky, kabelové štítky a návlečky</t>
  </si>
  <si>
    <t>CYA lankový vodič 0,25-16, černý, modrý, zel./žlutý</t>
  </si>
  <si>
    <t>Ostatní</t>
  </si>
  <si>
    <t>Ostatní drobný elektromateriál</t>
  </si>
  <si>
    <t>Ostatní drobný spojovací materiál</t>
  </si>
  <si>
    <t>Rozváděč RM0 pole 2 - silová část, výzbroj (technologie)</t>
  </si>
  <si>
    <t>Nožová pojistka 20A gG, vel. 000</t>
  </si>
  <si>
    <t>Motorový spouštěč, Ir=0,25-0,4A</t>
  </si>
  <si>
    <t>Motorový spouštěč, Ir=2,5-4A</t>
  </si>
  <si>
    <t>Motorový spouštěč, Ir=4-6,3A</t>
  </si>
  <si>
    <t>Pomocný kontakt jističe, 1NO+1NC</t>
  </si>
  <si>
    <t>Jistič 1p 2A/C 10kA</t>
  </si>
  <si>
    <t>Stykač 4(7,5)kW, 230(400)VAC, 16A, cívka 230VAC, 1xNO</t>
  </si>
  <si>
    <t>Hladinový spínač 230VAC</t>
  </si>
  <si>
    <t>Relé ochrana proti vniknutí vody do vinutí motorů</t>
  </si>
  <si>
    <t>Termostat, 0...60 °C, spínací kontakt (pro spínání ventilátorů)</t>
  </si>
  <si>
    <t>Frekvenční měnič 1,5kW, 3x380-400V, IP20, RFI třída C1/C2, bez brzdy, grafický panel</t>
  </si>
  <si>
    <t>Jističe, motorové spouštěče, frekvenční měniče, odpínače</t>
  </si>
  <si>
    <t>Průchodka PG9</t>
  </si>
  <si>
    <t>Rozváděč RM0 pole 3 - silová část, výzbroj (technologie)</t>
  </si>
  <si>
    <t>Řadová svorka, pojistková 24VDC/6,3A/4mm2, pojistky 5x20mm</t>
  </si>
  <si>
    <t>Trubičková přístrojová pojistka 5x20mm, F30mA</t>
  </si>
  <si>
    <t>Řadová svorka průchozí 750VAC-830VDC/24A/2,5mm2 - tmavě modrá</t>
  </si>
  <si>
    <t>Řadová svorka průchozí 750VAC-830VDC/24A/2,5mm2 - červená</t>
  </si>
  <si>
    <t>Frekvenční měnič 5,5kW, 3x380-400V, IP20, RFI třída C1/C2, bez brzdy, grafický panel</t>
  </si>
  <si>
    <t>Nožová pojistka 10A gG, vel. 000</t>
  </si>
  <si>
    <t>Relé 4p/6A, cívka 24VDC</t>
  </si>
  <si>
    <t>Motorový spouštěč, Ir=8-12A</t>
  </si>
  <si>
    <t>Motorový spouštěč, Ir=1,6-2,5A</t>
  </si>
  <si>
    <r>
      <t xml:space="preserve">Relé průsaku, vinutí </t>
    </r>
    <r>
      <rPr>
        <b/>
        <sz val="10"/>
        <color indexed="8"/>
        <rFont val="Arial"/>
        <family val="2"/>
        <charset val="238"/>
      </rPr>
      <t>DODÁVKA S MÍCHADLEM</t>
    </r>
  </si>
  <si>
    <t>CYA lankový vodič 0,25-16, černý, modrý, zel./žlutý, rudý</t>
  </si>
  <si>
    <t>Rozváděč RM0 pole 4 - silová část, výzbroj (MaR)</t>
  </si>
  <si>
    <t>Jističe, chrániče</t>
  </si>
  <si>
    <t>Jistič kombinovaný s chráničem 30mA, 6A/B</t>
  </si>
  <si>
    <t>Zdroje, akumulátory</t>
  </si>
  <si>
    <t>Relé, svodiče přepětí</t>
  </si>
  <si>
    <t>Přepěťová ochrana typ 3 (D) s integrovaným odrušovacím vf filtrem pro ochranu řídicích systémů MaR proti pulsnímu přepětí a vf rušení</t>
  </si>
  <si>
    <t>Kombinovaná hrubá a jemná přepěťová ochrana pro telekomunikační a signalizační sítě. Ochrana proti podélnému a příčnému přepětí.</t>
  </si>
  <si>
    <t>Regulovatelný stabilizovaný zdroj 230VAC/24VAC/5-24VDC stab./nestab.</t>
  </si>
  <si>
    <t>Napájecí spínaný stabilizovaný zdroj Uprim 88-264VAC/47-63Hz nebo 124-730VDC, Usec. 24VDC</t>
  </si>
  <si>
    <t>Dvoukanálový modul galvanického oddělení I/I (s požadavkem externího napájení ve vstupním i výstupním obvodu)</t>
  </si>
  <si>
    <t>Vazební člen š. 6,2mm, 1x přep. 250V/6A, cívka 24VDC/AC, šroub.svorky</t>
  </si>
  <si>
    <t>Propojovací lišta pro 20 vazebních členů šířky 6,2mm</t>
  </si>
  <si>
    <t>Svorkovnice, malé pojistkové odpínače</t>
  </si>
  <si>
    <t>Řadová svorka průchozí 750VAC-830VDC/24A/2,5mm2 - bílá</t>
  </si>
  <si>
    <t>Přepážka středová pro řadové svorky 2,5mm2 - bílá</t>
  </si>
  <si>
    <t>Přepážka koncová pro řadové svorky 2,5mm2 - bílá</t>
  </si>
  <si>
    <t>Elektroinstalační materiál</t>
  </si>
  <si>
    <t>Kabely připojené z RM0</t>
  </si>
  <si>
    <t>Kabelové lišty, žlaby a trubky</t>
  </si>
  <si>
    <t>Zemnící materiál</t>
  </si>
  <si>
    <t>Čidla a senzory</t>
  </si>
  <si>
    <t>Komplexní zkoušky a koordinační činnost</t>
  </si>
  <si>
    <t>Polyprophylenový limitní plovákový spínač hladiny ponorný se závažím, hermeticky uzavřená dvojitá komora, bezrtuťový s mikrospínačem, IP68 s kabelem 10m, nastavitelná hystereze, související mechancké upevnění a instalace</t>
  </si>
  <si>
    <t>Ponorný snímač haldiny, určený pro snímání výšky hladiny vody a čistých nebo lehce znečištěných kapalin, nerezové pouzdro, nerezový snímač, výstup 4-20mA, dvouvodič, rozsah 0-6m v.s., kabel PUR 15m</t>
  </si>
  <si>
    <t>Instalační sada pro montáž na nosné tyči</t>
  </si>
  <si>
    <t>Instalace čidel a senzorů</t>
  </si>
  <si>
    <t>Magnetický dveřní kontakt povrchový se svorkovnicí, rozpínací, bílý</t>
  </si>
  <si>
    <t>PIR detektor pohybu, napájení 12VDC, úhel detekce 120°, délka 12 m</t>
  </si>
  <si>
    <t>Venkovní termostat -30 ... +65°C, IP65</t>
  </si>
  <si>
    <t>Snímač teploty pro venkovní prostředí - výstup 4 ÷ 20 mA,teplotní rozsah -30…+60°C, napájení 11-35 VDC, plastová hlavice, uchycení pomocí držáku, IP65</t>
  </si>
  <si>
    <t>Snímač teploty pro venkovní prostředí - výstup 4 ÷ 20 mA,teplotní rozsah -30…+60°C, napájení 11-35 VDC, plastová hlavice, přímá montáž na stěnu, IP65</t>
  </si>
  <si>
    <t>Podstavec mezidílu 1800x300x400mm</t>
  </si>
  <si>
    <t>Mezidíl s dveřmi a zámkem IP55, 1800x300x400mm</t>
  </si>
  <si>
    <t>kg</t>
  </si>
  <si>
    <t>Dílenská montáž skříně rozváděče RM0 pole 1</t>
  </si>
  <si>
    <t>Dílenská montáž skříně rozváděče RM0 pole 2</t>
  </si>
  <si>
    <t>Dílenská montáž skříně rozváděče RM0 pole 3</t>
  </si>
  <si>
    <t>Dílenská montáž skříně rozváděče RM0 pole 4</t>
  </si>
  <si>
    <t>Dílenská montáž</t>
  </si>
  <si>
    <t>RM0 - montáž rozvaděčů</t>
  </si>
  <si>
    <t>Deblokační skříň MS5, MS6</t>
  </si>
  <si>
    <t>Rozvaděče, lišty, kabelové kanály</t>
  </si>
  <si>
    <t>Držák konzole upevňovací materiál</t>
  </si>
  <si>
    <t>nosná lišta děrovaná, DIN EN 50022 (35x7,5mm) pozinkovaná</t>
  </si>
  <si>
    <t>Kovová rozvodnice IP65, 85x310x74,5mm</t>
  </si>
  <si>
    <t>Ovládač otočný, 2 pevné pozice, pr. 22mm kompletní (hlavice otočná černá 2 pozice pevné, spínací jednotka 1Z, spojovací díl)</t>
  </si>
  <si>
    <t>Indikační signálka s LED, kompletní, 230VAC, pr. 22mm, šroubové svorky, bílá</t>
  </si>
  <si>
    <t>Indikační signálka s LED, kompletní, 230VAC, pr. 22mm, šroubové svorky, zelená</t>
  </si>
  <si>
    <t>Kabelové návlečky 0,5-1,5/1,5-2,5/2,5-4/6mm2</t>
  </si>
  <si>
    <r>
      <t xml:space="preserve">Držák pro deblokační skříňku, </t>
    </r>
    <r>
      <rPr>
        <b/>
        <sz val="10"/>
        <color indexed="8"/>
        <rFont val="Arial"/>
        <family val="2"/>
        <charset val="238"/>
      </rPr>
      <t>DODÁVKA STAVBY, KOORDINACE SESTAV</t>
    </r>
  </si>
  <si>
    <t>Deblokační skříň MS7, přepojovací skříň MX7</t>
  </si>
  <si>
    <t>Plastová rozvodnice IP66, 116x116x133mm</t>
  </si>
  <si>
    <t>Deblokační skříň MS11</t>
  </si>
  <si>
    <t>Kovová rozvodnice IP65, 80x220x74,5mm</t>
  </si>
  <si>
    <t>Deblokační skříň MS15, přepojovací skříň MX15</t>
  </si>
  <si>
    <t>Deblokační skříň MS21, MS22, MS23</t>
  </si>
  <si>
    <t>Přepojovací skříň MX21, MX22, MX23</t>
  </si>
  <si>
    <t>Přepojovací skříň MX131</t>
  </si>
  <si>
    <t>Plastová rozvodnice IP66, 270x180x180mm</t>
  </si>
  <si>
    <t>Svorkovnice, svodiče přepětí</t>
  </si>
  <si>
    <t>Deblokační skříň MS30, přepojovací skříň MX141</t>
  </si>
  <si>
    <t>Deblokační skříň MS31, 41, přepojovací skříň MX31, 41</t>
  </si>
  <si>
    <t>Kovová rozvodnice IP65, 80x175x74,5mm</t>
  </si>
  <si>
    <t>Deblokační skříň MS32, MS42</t>
  </si>
  <si>
    <t>Deblokační skříň MS33, MS34, MS43, MS44</t>
  </si>
  <si>
    <t>Indikační signálka s LED, kompletní, 230VAC, pr. 22mm, šroubové svorky, žlutá</t>
  </si>
  <si>
    <t>Deblokační skříň MS35, MS36, MS45, MS46</t>
  </si>
  <si>
    <t>Deblokační skříň MS51</t>
  </si>
  <si>
    <t>Deblokační skříň MS52</t>
  </si>
  <si>
    <t>Přepojovací skříň MX111</t>
  </si>
  <si>
    <t>Ohebná dlouplášťová korugovaná chránička DN160</t>
  </si>
  <si>
    <t>Ohebná dlouplášťová korugovaná chránička DN63</t>
  </si>
  <si>
    <t>Tlakový spínač 0,4-0,6MPa</t>
  </si>
  <si>
    <t>Zemnící pásek 30x4 mm Zn (0,95kg/m)</t>
  </si>
  <si>
    <t>Zemnící svorka pro potrubí 1/2" až 2"</t>
  </si>
  <si>
    <t>CYA 16 lankový vodič 1mm2 - ŽLUT. ZELENÝ</t>
  </si>
  <si>
    <t>Ekvipotenciální svorkovnice s krytem, 60x60,5x125mm</t>
  </si>
  <si>
    <t>Gumoasfalt 9,3kg</t>
  </si>
  <si>
    <t>Jističe, chrániče, odpínače, svodiče přepětí, zásuvky, zdroje</t>
  </si>
  <si>
    <t>Napájecí zdroj 12V</t>
  </si>
  <si>
    <t>Relé zpožděného návratu bez napájecího napětí</t>
  </si>
  <si>
    <t>Nerez páska 10m pro svorky na potrubí</t>
  </si>
  <si>
    <r>
      <t xml:space="preserve">Držák pro přepojovací skříňku, </t>
    </r>
    <r>
      <rPr>
        <b/>
        <sz val="10"/>
        <color indexed="8"/>
        <rFont val="Arial"/>
        <family val="2"/>
        <charset val="238"/>
      </rPr>
      <t>DODÁVKA STAVBY, KOORDINACE SESTAV</t>
    </r>
  </si>
  <si>
    <r>
      <t xml:space="preserve">Držák pro deblokační a přepojovací skříňku, </t>
    </r>
    <r>
      <rPr>
        <b/>
        <sz val="10"/>
        <color indexed="8"/>
        <rFont val="Arial"/>
        <family val="2"/>
        <charset val="238"/>
      </rPr>
      <t>DODÁVKA STAVBY, KOORDINACE SESTAV</t>
    </r>
  </si>
  <si>
    <r>
      <t xml:space="preserve">Držáky pro deblokační a přepojovací skříňky, </t>
    </r>
    <r>
      <rPr>
        <b/>
        <sz val="10"/>
        <color indexed="8"/>
        <rFont val="Arial"/>
        <family val="2"/>
        <charset val="238"/>
      </rPr>
      <t>DODÁVKA STAVBY, KOORDINACE SESTAV</t>
    </r>
  </si>
  <si>
    <t>MS_, MX_ - montáž deblokačních, přepojovacích skříněk</t>
  </si>
  <si>
    <t>Dílenská montáž skříňky MS5</t>
  </si>
  <si>
    <t>Dílenská montáž skříňky MS6</t>
  </si>
  <si>
    <t>Dílenská montáž skříňky MS7</t>
  </si>
  <si>
    <t>Dílenská montáž skříňky MX7</t>
  </si>
  <si>
    <t>Dílenská montáž skříňky MS15</t>
  </si>
  <si>
    <t>Dílenská montáž skříňky MX15</t>
  </si>
  <si>
    <t>Dílenská montáž skříňky MS21</t>
  </si>
  <si>
    <t>Dílenská montáž skříňky MX21</t>
  </si>
  <si>
    <t>Dílenská montáž skříňky MS22</t>
  </si>
  <si>
    <t>Dílenská montáž skříňky MX22</t>
  </si>
  <si>
    <t>Dílenská montáž skříňky MS23</t>
  </si>
  <si>
    <t>Dílenská montáž skříňky MX23</t>
  </si>
  <si>
    <t>Dílenská montáž skříňky MS30</t>
  </si>
  <si>
    <t>Dílenská montáž skříňky MS31</t>
  </si>
  <si>
    <t>Dílenská montáž skříňky MX31</t>
  </si>
  <si>
    <t>Dílenská montáž skříňky MS32</t>
  </si>
  <si>
    <t>Dílenská montáž skříňky MS33</t>
  </si>
  <si>
    <t>Dílenská montáž skříňky MS41</t>
  </si>
  <si>
    <t>Dílenská montáž skříňky MX41</t>
  </si>
  <si>
    <t>Dílenská montáž skříňky MS42</t>
  </si>
  <si>
    <t>Dílenská montáž skříňky MS43</t>
  </si>
  <si>
    <t>Dílenská montáž skříňky MS44</t>
  </si>
  <si>
    <t>Dílenská montáž skříňky MS45</t>
  </si>
  <si>
    <t>Dílenská montáž skříňky MS46</t>
  </si>
  <si>
    <t>Dílenská montáž skříňky MS51</t>
  </si>
  <si>
    <t>Dílenská montáž skříňky MS52</t>
  </si>
  <si>
    <t>Dílenská montáž skříňky MX111</t>
  </si>
  <si>
    <t>Dílenská montáž skříňky MX131</t>
  </si>
  <si>
    <t>Dílenská montáž skříňky MX141</t>
  </si>
  <si>
    <t>Dílenská montáž skříňky MS34</t>
  </si>
  <si>
    <t>Dílenská montáž skříňky MS35</t>
  </si>
  <si>
    <t>Dílenská montáž skříňky MS36</t>
  </si>
  <si>
    <t>Uvedení do provozu, zaškolení, předání zařízení, doprava</t>
  </si>
  <si>
    <t>Dálkový přenos, PLC Automat</t>
  </si>
  <si>
    <t>Operátorská panel 12"</t>
  </si>
  <si>
    <t>PLC Automat; software</t>
  </si>
  <si>
    <t>SW práce – programování, vizualizace</t>
  </si>
  <si>
    <t xml:space="preserve">HW práce – montáž, oživení </t>
  </si>
  <si>
    <t xml:space="preserve">SW pro panel </t>
  </si>
  <si>
    <t>SW práce – panel</t>
  </si>
  <si>
    <t>Dálkový přenos - montážní a softwarové práce</t>
  </si>
  <si>
    <t>Rozvaděč pro více než 3 přídavné moduly</t>
  </si>
  <si>
    <t>Inteligentní napájecí a záložní zdroj, jehož parametry je možno nastavovat prostřednictvím počítače, síťové napětí 230VAC/50Hz+-15%, rozměry 120x136x86mm, hmotnost 1,1kg, provozní teplota -20 až 40 °C, výstuní napětí 6 až 28V, přesnost nastavení napětí 60mV, potlačení rušení 45dB, max. proud 2,5A/6V; 0,75A/28V</t>
  </si>
  <si>
    <t>Koaxiální kabel (cca 60cm)</t>
  </si>
  <si>
    <t>Elektroinstalační trubka Dn 20mm, Di 17,4mm, UV stabilní délka 3m</t>
  </si>
  <si>
    <t>CYA lankový vodič 1-1,5, černý, modrý, zel./žlutý, rudý</t>
  </si>
  <si>
    <t>Tuhá elektroinstalační ocelová trubka pro vysoké mechanické namáhání z oboustraně žárově pozinkovaného ocelového pásu, délka 3m</t>
  </si>
  <si>
    <t>Komunikační kabel (pro připojení modemu)</t>
  </si>
  <si>
    <t>Držák modemu</t>
  </si>
  <si>
    <t>Komunikace GPRS</t>
  </si>
  <si>
    <t>Instalace modemu, konfigurace</t>
  </si>
  <si>
    <t>Kabelový žlab děrovaný 260x100mm, NEREZ, kompletní (vč. víka, T-kusu, T-kusu vertikálního, redukčního dílu, kolena 90°, stojin, nosníků, držáků, spojek, nerezových vrutů, hmoždinek apod.)</t>
  </si>
  <si>
    <t>Kabelový žlab děrovaný 160x100mm, NEREZ, kompletní (vč. víka, T-kusu, kolena 90°, koleno tvarovací, stojin, nosníků, držáků, spojek, nerezových vrutů, hmoždinek apod.)</t>
  </si>
  <si>
    <t>Kabelový žlab děrovaný 100x100mm, NEREZ, kompletní (vč. víka, T-kusu, kolena 90°, koleno tvarovací, stojin, nosníků, držáků, spojek, nerezových vrutů, hmoždinek apod.)</t>
  </si>
  <si>
    <t>Kabelový žlab děrovaný 100x50mm, NEREZ, kompletní (vč. víka, T-kusu, kolena 90°, koleno tvarovací, stojin, nosníků, držáků, spojek, nerezových vrutů, hmoždinek apod.)</t>
  </si>
  <si>
    <t>Kabelový žlab děrovaný 50x50mm, NEREZ, kompletní (vč. víka, T-kusu, kolena 90°, koleno tvarovací, stojin, nosníků, držáků, spojek, nerezových vrutů, hmoždinek apod.)</t>
  </si>
  <si>
    <r>
      <t xml:space="preserve">Spínaný AC/DC napájecí zdroj 30W v provedení na DIN lištu, 13,8VDC, 2A </t>
    </r>
    <r>
      <rPr>
        <b/>
        <sz val="10"/>
        <color indexed="8"/>
        <rFont val="Arial"/>
        <family val="2"/>
        <charset val="238"/>
      </rPr>
      <t>(NENÍ DODÁVKOU ELEKTRO)</t>
    </r>
  </si>
  <si>
    <r>
      <t xml:space="preserve">Bezúdržbový gelový akumulátor 12V/9Ah </t>
    </r>
    <r>
      <rPr>
        <b/>
        <sz val="10"/>
        <color indexed="8"/>
        <rFont val="Arial"/>
        <family val="2"/>
        <charset val="238"/>
      </rPr>
      <t>(NENÍ DODÁVKOU ELEKTRO)</t>
    </r>
  </si>
  <si>
    <t>1-AYKY 3x70+35, Silový kabel pro pevné uložení</t>
  </si>
  <si>
    <t>TOPFLEX-EMV-UV-2YSLCYK-J 4G2,5, Silový kabel pro pevné uložení, stíněný</t>
  </si>
  <si>
    <t>CYKY-J 5x1,5, Silový kabel pro pevné uložení</t>
  </si>
  <si>
    <t>CYKY-J 4x1,5, Silový kabel pro pevné uložení</t>
  </si>
  <si>
    <t>CYKY-J 3x1,5, Silový kabel pro pevné uložení</t>
  </si>
  <si>
    <t>HYSLY-JZ 16x1, Silový kabel pro pevné uložení</t>
  </si>
  <si>
    <t>HYSLY-JZ 14x1, Silový kabel pro pevné uložení</t>
  </si>
  <si>
    <t>HYSLY-JZ 12x1, Silový kabel pro pevné uložení</t>
  </si>
  <si>
    <t>HYSLY-JZ 10x1, Silový kabel pro pevné uložení</t>
  </si>
  <si>
    <t>HYSLY-JZ 9x1, Silový kabel pro pevné uložení</t>
  </si>
  <si>
    <t>HYSLY-JZ 8x1, Silový kabel pro pevné uložení</t>
  </si>
  <si>
    <t>HYSLY-JZ 7x1, Silový kabel pro pevné uložení</t>
  </si>
  <si>
    <t>HYSLY-JZ 4x1,5, Silový kabel pro pevné uložení</t>
  </si>
  <si>
    <t>HYSLY-JZ 3x1, Silový kabel pro pevné uložení</t>
  </si>
  <si>
    <t>HYSLY-OZ 3x1, Silový kabel pro pevné uložení</t>
  </si>
  <si>
    <t>JYTY-J 7x1, Kabel pro řídící a automatizační systémy</t>
  </si>
  <si>
    <t>JYTY-O 7x1, Kabel pro řídící a automatizační systémy</t>
  </si>
  <si>
    <t>JYTY-J 4x1, Kabel pro řídící a automatizační systémy</t>
  </si>
  <si>
    <t>JYTY-O 4x1, Kabel pro řídící a automatizační systémy</t>
  </si>
  <si>
    <t>JYTY-O 2x1, Kabel pro řídící a automatizační systémy</t>
  </si>
  <si>
    <t>TCEPKPFLE 1x4x0,6, Sdělovací kabel stíněný pro telekomunikační sítě pro uložení do země</t>
  </si>
  <si>
    <t>UV stabilní elektroinstalační ohebná trubka, DN 25</t>
  </si>
  <si>
    <t>Optická kyslíková sonda na bázi modré excitace a červené luminiscence, vnitřní kalibrační prvek, vč. 10m kabelu (optický snímač O2 + T)</t>
  </si>
  <si>
    <t>Jednokanálový digitální kontrolér 110-240/50 V/Hz, volitelně 24V DC slot pro paměťovou SD kartu programovatelné logování dat PID, 2x analog, 4x relé, kovová skříň, krytí IP65, -20 až +60°C</t>
  </si>
  <si>
    <t>Venkovní stříška pro převodník</t>
  </si>
  <si>
    <r>
      <t xml:space="preserve">Sestava ultrazvukového průtokoměru, napájení 12VDC, sonda + vyhod. Jednotka </t>
    </r>
    <r>
      <rPr>
        <b/>
        <sz val="10"/>
        <color theme="1"/>
        <rFont val="Arial"/>
        <family val="2"/>
        <charset val="238"/>
      </rPr>
      <t>(DODÁVKA TECHNOLOGIE, NENÍ DODÁVKOU ELEKTRO)</t>
    </r>
  </si>
  <si>
    <r>
      <t xml:space="preserve">Přídavný modul analog. výstupu k sestavě pro měření průtoku </t>
    </r>
    <r>
      <rPr>
        <b/>
        <sz val="10"/>
        <color theme="1"/>
        <rFont val="Arial"/>
        <family val="2"/>
        <charset val="238"/>
      </rPr>
      <t>(DODÁVKA TECHNOLOGIE, NENÍ DODÁVKOU ELEKTRO)</t>
    </r>
  </si>
  <si>
    <t>Telemetrická stanice, 230VAC, výstupní výkon zroje 50W, vestavěná přepěťová ochrana, vestavěný akumulátor 4,2Ah, IP44, volitelně IP55, rozměr 400x400x200, počet signálů na základní desce 16DI, 4AI, 2DO, volitelně karty DO/DI/AO/AI, vestavěná přepěťová ochrana na anténním svodu</t>
  </si>
  <si>
    <t>Rozšiřující moduly (karty - 8DI, karty - 8AI, karty - 8DO, karty - 2AO)</t>
  </si>
  <si>
    <t>Kombinovaná hrubá a jemná přepěťová ochrana pro telekomunikační a signalizační sítě. Ochrana proti podélnému a příčnému přepětí. 24VDC</t>
  </si>
  <si>
    <t>Jednotková cena</t>
  </si>
  <si>
    <t>Cena celkem</t>
  </si>
  <si>
    <t>Celkem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</si>
</sst>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0" xfId="0" applyFont="1"/>
    <xf numFmtId="164" fontId="9" fillId="0" borderId="0" xfId="0" applyNumberFormat="1" applyFont="1"/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0" fontId="11" fillId="2" borderId="3" xfId="0" applyFont="1" applyFill="1" applyBorder="1"/>
    <xf numFmtId="0" fontId="11" fillId="2" borderId="4" xfId="0" applyFont="1" applyFill="1" applyBorder="1"/>
    <xf numFmtId="0" fontId="9" fillId="0" borderId="3" xfId="0" applyFont="1" applyBorder="1"/>
    <xf numFmtId="0" fontId="9" fillId="0" borderId="4" xfId="0" applyFont="1" applyBorder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10" fillId="2" borderId="4" xfId="0" applyFont="1" applyFill="1" applyBorder="1"/>
    <xf numFmtId="0" fontId="10" fillId="2" borderId="3" xfId="0" applyFont="1" applyFill="1" applyBorder="1"/>
    <xf numFmtId="0" fontId="9" fillId="0" borderId="0" xfId="0" applyFont="1" applyAlignment="1">
      <alignment horizontal="left" vertical="top" wrapText="1"/>
    </xf>
    <xf numFmtId="0" fontId="10" fillId="3" borderId="3" xfId="0" applyFont="1" applyFill="1" applyBorder="1" applyAlignment="1"/>
    <xf numFmtId="0" fontId="10" fillId="3" borderId="4" xfId="0" applyFont="1" applyFill="1" applyBorder="1" applyAlignment="1"/>
    <xf numFmtId="0" fontId="12" fillId="3" borderId="4" xfId="0" applyFont="1" applyFill="1" applyBorder="1" applyAlignment="1"/>
    <xf numFmtId="0" fontId="0" fillId="0" borderId="0" xfId="0" applyFill="1"/>
    <xf numFmtId="0" fontId="5" fillId="0" borderId="0" xfId="0" applyFont="1" applyBorder="1"/>
    <xf numFmtId="0" fontId="9" fillId="0" borderId="0" xfId="0" applyFont="1" applyFill="1" applyAlignment="1">
      <alignment horizontal="right" vertical="top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/>
    <xf numFmtId="0" fontId="8" fillId="0" borderId="0" xfId="0" applyFont="1" applyFill="1"/>
    <xf numFmtId="0" fontId="5" fillId="0" borderId="0" xfId="0" applyFont="1" applyFill="1" applyBorder="1"/>
    <xf numFmtId="0" fontId="9" fillId="0" borderId="0" xfId="0" applyFont="1" applyFill="1" applyAlignment="1">
      <alignment horizontal="left" vertical="top" wrapText="1"/>
    </xf>
    <xf numFmtId="0" fontId="1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7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wrapText="1"/>
    </xf>
    <xf numFmtId="0" fontId="9" fillId="0" borderId="2" xfId="0" applyFont="1" applyBorder="1" applyAlignment="1">
      <alignment horizontal="center" wrapText="1"/>
    </xf>
    <xf numFmtId="0" fontId="0" fillId="2" borderId="0" xfId="0" applyFill="1"/>
    <xf numFmtId="4" fontId="9" fillId="2" borderId="4" xfId="0" applyNumberFormat="1" applyFont="1" applyFill="1" applyBorder="1"/>
    <xf numFmtId="4" fontId="9" fillId="3" borderId="4" xfId="0" applyNumberFormat="1" applyFont="1" applyFill="1" applyBorder="1"/>
    <xf numFmtId="0" fontId="10" fillId="5" borderId="4" xfId="0" applyFont="1" applyFill="1" applyBorder="1" applyAlignment="1"/>
    <xf numFmtId="4" fontId="9" fillId="5" borderId="4" xfId="0" applyNumberFormat="1" applyFont="1" applyFill="1" applyBorder="1"/>
    <xf numFmtId="2" fontId="9" fillId="0" borderId="0" xfId="0" applyNumberFormat="1" applyFont="1" applyFill="1"/>
    <xf numFmtId="0" fontId="0" fillId="2" borderId="4" xfId="0" applyFill="1" applyBorder="1"/>
    <xf numFmtId="0" fontId="0" fillId="3" borderId="4" xfId="0" applyFill="1" applyBorder="1"/>
    <xf numFmtId="0" fontId="8" fillId="0" borderId="4" xfId="0" applyFont="1" applyBorder="1"/>
    <xf numFmtId="0" fontId="7" fillId="0" borderId="4" xfId="0" applyFont="1" applyBorder="1"/>
    <xf numFmtId="0" fontId="11" fillId="0" borderId="0" xfId="0" applyFont="1"/>
    <xf numFmtId="2" fontId="12" fillId="0" borderId="0" xfId="0" applyNumberFormat="1" applyFont="1" applyFill="1"/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</cellXfs>
  <cellStyles count="1">
    <cellStyle name="normální" xfId="0" builtinId="0"/>
  </cellStyles>
  <dxfs count="77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886"/>
  <sheetViews>
    <sheetView tabSelected="1" topLeftCell="A843" workbookViewId="0">
      <selection activeCell="F886" sqref="F886"/>
    </sheetView>
  </sheetViews>
  <sheetFormatPr defaultRowHeight="15"/>
  <cols>
    <col min="1" max="1" width="3.85546875" customWidth="1"/>
    <col min="2" max="2" width="77.140625" customWidth="1"/>
    <col min="3" max="3" width="5.7109375" customWidth="1"/>
    <col min="4" max="4" width="4.5703125" customWidth="1"/>
    <col min="5" max="5" width="10.85546875" customWidth="1"/>
    <col min="6" max="6" width="11.42578125" bestFit="1" customWidth="1"/>
  </cols>
  <sheetData>
    <row r="2" spans="1:6" ht="18.75">
      <c r="A2" s="50" t="s">
        <v>29</v>
      </c>
      <c r="B2" s="51"/>
      <c r="C2" s="51"/>
      <c r="D2" s="51"/>
    </row>
    <row r="3" spans="1:6" ht="26.25">
      <c r="E3" s="37" t="s">
        <v>328</v>
      </c>
      <c r="F3" s="37" t="s">
        <v>329</v>
      </c>
    </row>
    <row r="4" spans="1:6" ht="15.75">
      <c r="A4" s="7"/>
      <c r="B4" s="8" t="s">
        <v>60</v>
      </c>
      <c r="C4" s="8"/>
      <c r="D4" s="8"/>
      <c r="E4" s="38"/>
      <c r="F4" s="39">
        <f>+F6+F7+F8+F9+F10+F11+F12+F13+F14+F15+F16+F17+F18+F19+F20+F21+F22+F23+F24+F25+F26+F27+F28+F29+F30+F31+F32+F33+F34+F35+F36+F37+F38</f>
        <v>0</v>
      </c>
    </row>
    <row r="5" spans="1:6" s="2" customFormat="1" ht="15.75">
      <c r="A5" s="3" t="s">
        <v>4</v>
      </c>
      <c r="B5" s="4" t="s">
        <v>5</v>
      </c>
      <c r="C5" s="4" t="s">
        <v>6</v>
      </c>
      <c r="D5" s="4" t="s">
        <v>7</v>
      </c>
      <c r="E5" s="41"/>
      <c r="F5" s="42"/>
    </row>
    <row r="6" spans="1:6" s="26" customFormat="1" ht="25.5">
      <c r="A6" s="23">
        <v>1</v>
      </c>
      <c r="B6" s="28" t="s">
        <v>48</v>
      </c>
      <c r="C6" s="25">
        <v>4</v>
      </c>
      <c r="D6" s="25" t="s">
        <v>0</v>
      </c>
      <c r="F6" s="43">
        <f>+C6*E6</f>
        <v>0</v>
      </c>
    </row>
    <row r="7" spans="1:6" s="26" customFormat="1" ht="12.75">
      <c r="A7" s="23">
        <v>2</v>
      </c>
      <c r="B7" s="24" t="s">
        <v>40</v>
      </c>
      <c r="C7" s="25">
        <v>2</v>
      </c>
      <c r="D7" s="25" t="s">
        <v>0</v>
      </c>
      <c r="F7" s="43">
        <f t="shared" ref="F7:F38" si="0">+C7*E7</f>
        <v>0</v>
      </c>
    </row>
    <row r="8" spans="1:6" s="26" customFormat="1" ht="12.75">
      <c r="A8" s="23">
        <v>3</v>
      </c>
      <c r="B8" s="24" t="s">
        <v>186</v>
      </c>
      <c r="C8" s="25">
        <v>1</v>
      </c>
      <c r="D8" s="25" t="s">
        <v>0</v>
      </c>
      <c r="F8" s="43">
        <f t="shared" si="0"/>
        <v>0</v>
      </c>
    </row>
    <row r="9" spans="1:6" s="26" customFormat="1" ht="12.75">
      <c r="A9" s="23">
        <v>4</v>
      </c>
      <c r="B9" s="24" t="s">
        <v>30</v>
      </c>
      <c r="C9" s="25">
        <v>4</v>
      </c>
      <c r="D9" s="25" t="s">
        <v>0</v>
      </c>
      <c r="F9" s="43">
        <f t="shared" si="0"/>
        <v>0</v>
      </c>
    </row>
    <row r="10" spans="1:6" s="26" customFormat="1" ht="12.75">
      <c r="A10" s="23">
        <v>5</v>
      </c>
      <c r="B10" s="24" t="s">
        <v>31</v>
      </c>
      <c r="C10" s="25">
        <v>4</v>
      </c>
      <c r="D10" s="25" t="s">
        <v>0</v>
      </c>
      <c r="F10" s="43">
        <f t="shared" si="0"/>
        <v>0</v>
      </c>
    </row>
    <row r="11" spans="1:6" s="26" customFormat="1" ht="12.75">
      <c r="A11" s="23">
        <v>6</v>
      </c>
      <c r="B11" s="24" t="s">
        <v>32</v>
      </c>
      <c r="C11" s="25">
        <v>4</v>
      </c>
      <c r="D11" s="25" t="s">
        <v>0</v>
      </c>
      <c r="F11" s="43">
        <f t="shared" si="0"/>
        <v>0</v>
      </c>
    </row>
    <row r="12" spans="1:6" s="26" customFormat="1" ht="12.75">
      <c r="A12" s="23">
        <v>7</v>
      </c>
      <c r="B12" s="24" t="s">
        <v>33</v>
      </c>
      <c r="C12" s="25">
        <v>4</v>
      </c>
      <c r="D12" s="25" t="s">
        <v>0</v>
      </c>
      <c r="F12" s="43">
        <f t="shared" si="0"/>
        <v>0</v>
      </c>
    </row>
    <row r="13" spans="1:6" s="26" customFormat="1" ht="12.75">
      <c r="A13" s="23">
        <v>8</v>
      </c>
      <c r="B13" s="24" t="s">
        <v>34</v>
      </c>
      <c r="C13" s="25">
        <v>4</v>
      </c>
      <c r="D13" s="25" t="s">
        <v>0</v>
      </c>
      <c r="F13" s="43">
        <f t="shared" si="0"/>
        <v>0</v>
      </c>
    </row>
    <row r="14" spans="1:6" s="26" customFormat="1" ht="12.75">
      <c r="A14" s="23">
        <v>9</v>
      </c>
      <c r="B14" s="24" t="s">
        <v>35</v>
      </c>
      <c r="C14" s="25">
        <v>8</v>
      </c>
      <c r="D14" s="25" t="s">
        <v>0</v>
      </c>
      <c r="F14" s="43">
        <f t="shared" si="0"/>
        <v>0</v>
      </c>
    </row>
    <row r="15" spans="1:6" s="26" customFormat="1" ht="12.75">
      <c r="A15" s="23">
        <v>10</v>
      </c>
      <c r="B15" s="24" t="s">
        <v>36</v>
      </c>
      <c r="C15" s="25">
        <v>8</v>
      </c>
      <c r="D15" s="25" t="s">
        <v>0</v>
      </c>
      <c r="F15" s="43">
        <f t="shared" si="0"/>
        <v>0</v>
      </c>
    </row>
    <row r="16" spans="1:6" s="26" customFormat="1" ht="12.75">
      <c r="A16" s="23">
        <v>11</v>
      </c>
      <c r="B16" s="24" t="s">
        <v>37</v>
      </c>
      <c r="C16" s="25">
        <v>4</v>
      </c>
      <c r="D16" s="25" t="s">
        <v>11</v>
      </c>
      <c r="F16" s="43">
        <f t="shared" si="0"/>
        <v>0</v>
      </c>
    </row>
    <row r="17" spans="1:6" s="26" customFormat="1" ht="12.75">
      <c r="A17" s="23">
        <v>12</v>
      </c>
      <c r="B17" s="24" t="s">
        <v>41</v>
      </c>
      <c r="C17" s="25">
        <v>1</v>
      </c>
      <c r="D17" s="25" t="s">
        <v>0</v>
      </c>
      <c r="F17" s="43">
        <f t="shared" si="0"/>
        <v>0</v>
      </c>
    </row>
    <row r="18" spans="1:6" s="26" customFormat="1" ht="12.75">
      <c r="A18" s="23">
        <v>13</v>
      </c>
      <c r="B18" s="24" t="s">
        <v>185</v>
      </c>
      <c r="C18" s="25">
        <v>1</v>
      </c>
      <c r="D18" s="25" t="s">
        <v>0</v>
      </c>
      <c r="F18" s="43">
        <f t="shared" si="0"/>
        <v>0</v>
      </c>
    </row>
    <row r="19" spans="1:6" s="26" customFormat="1" ht="12.75">
      <c r="A19" s="23">
        <v>14</v>
      </c>
      <c r="B19" s="24" t="s">
        <v>38</v>
      </c>
      <c r="C19" s="25">
        <v>4</v>
      </c>
      <c r="D19" s="25" t="s">
        <v>0</v>
      </c>
      <c r="F19" s="43">
        <f t="shared" si="0"/>
        <v>0</v>
      </c>
    </row>
    <row r="20" spans="1:6" s="26" customFormat="1" ht="12.75">
      <c r="A20" s="23">
        <v>15</v>
      </c>
      <c r="B20" s="24" t="s">
        <v>39</v>
      </c>
      <c r="C20" s="25">
        <v>4</v>
      </c>
      <c r="D20" s="25" t="s">
        <v>0</v>
      </c>
      <c r="F20" s="43">
        <f t="shared" si="0"/>
        <v>0</v>
      </c>
    </row>
    <row r="21" spans="1:6" s="26" customFormat="1" ht="12.75">
      <c r="A21" s="23">
        <v>16</v>
      </c>
      <c r="B21" s="24" t="s">
        <v>58</v>
      </c>
      <c r="C21" s="25">
        <v>2</v>
      </c>
      <c r="D21" s="25" t="s">
        <v>0</v>
      </c>
      <c r="F21" s="43">
        <f t="shared" si="0"/>
        <v>0</v>
      </c>
    </row>
    <row r="22" spans="1:6" s="26" customFormat="1" ht="12.75">
      <c r="A22" s="23">
        <v>17</v>
      </c>
      <c r="B22" s="24" t="s">
        <v>57</v>
      </c>
      <c r="C22" s="25">
        <v>4</v>
      </c>
      <c r="D22" s="25" t="s">
        <v>0</v>
      </c>
      <c r="F22" s="43">
        <f t="shared" si="0"/>
        <v>0</v>
      </c>
    </row>
    <row r="23" spans="1:6" s="26" customFormat="1" ht="12.75">
      <c r="A23" s="23">
        <v>18</v>
      </c>
      <c r="B23" s="24" t="s">
        <v>42</v>
      </c>
      <c r="C23" s="25">
        <v>4</v>
      </c>
      <c r="D23" s="25" t="s">
        <v>0</v>
      </c>
      <c r="F23" s="43">
        <f t="shared" si="0"/>
        <v>0</v>
      </c>
    </row>
    <row r="24" spans="1:6" s="26" customFormat="1" ht="12.75">
      <c r="A24" s="23">
        <v>19</v>
      </c>
      <c r="B24" s="24" t="s">
        <v>16</v>
      </c>
      <c r="C24" s="25">
        <v>4</v>
      </c>
      <c r="D24" s="25" t="s">
        <v>0</v>
      </c>
      <c r="F24" s="43">
        <f t="shared" si="0"/>
        <v>0</v>
      </c>
    </row>
    <row r="25" spans="1:6" s="26" customFormat="1" ht="12.75">
      <c r="A25" s="23">
        <v>20</v>
      </c>
      <c r="B25" s="24" t="s">
        <v>43</v>
      </c>
      <c r="C25" s="25">
        <v>4</v>
      </c>
      <c r="D25" s="25" t="s">
        <v>0</v>
      </c>
      <c r="F25" s="43">
        <f t="shared" si="0"/>
        <v>0</v>
      </c>
    </row>
    <row r="26" spans="1:6" s="26" customFormat="1" ht="12.75">
      <c r="A26" s="23">
        <v>21</v>
      </c>
      <c r="B26" s="24" t="s">
        <v>44</v>
      </c>
      <c r="C26" s="25">
        <v>4</v>
      </c>
      <c r="D26" s="25" t="s">
        <v>0</v>
      </c>
      <c r="F26" s="43">
        <f t="shared" si="0"/>
        <v>0</v>
      </c>
    </row>
    <row r="27" spans="1:6" s="26" customFormat="1" ht="12.75">
      <c r="A27" s="23">
        <v>22</v>
      </c>
      <c r="B27" s="24" t="s">
        <v>45</v>
      </c>
      <c r="C27" s="25">
        <v>24</v>
      </c>
      <c r="D27" s="25" t="s">
        <v>0</v>
      </c>
      <c r="F27" s="43">
        <f t="shared" si="0"/>
        <v>0</v>
      </c>
    </row>
    <row r="28" spans="1:6" s="26" customFormat="1" ht="12.75">
      <c r="A28" s="23">
        <v>23</v>
      </c>
      <c r="B28" s="24" t="s">
        <v>47</v>
      </c>
      <c r="C28" s="25">
        <v>1</v>
      </c>
      <c r="D28" s="25" t="s">
        <v>0</v>
      </c>
      <c r="F28" s="43">
        <f t="shared" si="0"/>
        <v>0</v>
      </c>
    </row>
    <row r="29" spans="1:6" s="26" customFormat="1" ht="12.75">
      <c r="A29" s="23">
        <v>24</v>
      </c>
      <c r="B29" s="24" t="s">
        <v>46</v>
      </c>
      <c r="C29" s="25">
        <v>1</v>
      </c>
      <c r="D29" s="25" t="s">
        <v>0</v>
      </c>
      <c r="F29" s="43">
        <f t="shared" si="0"/>
        <v>0</v>
      </c>
    </row>
    <row r="30" spans="1:6" s="26" customFormat="1" ht="12.75">
      <c r="A30" s="23">
        <v>25</v>
      </c>
      <c r="B30" s="24" t="s">
        <v>49</v>
      </c>
      <c r="C30" s="25">
        <v>1</v>
      </c>
      <c r="D30" s="25" t="s">
        <v>0</v>
      </c>
      <c r="F30" s="43">
        <f t="shared" si="0"/>
        <v>0</v>
      </c>
    </row>
    <row r="31" spans="1:6" s="26" customFormat="1" ht="12.75">
      <c r="A31" s="23">
        <v>26</v>
      </c>
      <c r="B31" s="24" t="s">
        <v>50</v>
      </c>
      <c r="C31" s="25">
        <v>3</v>
      </c>
      <c r="D31" s="25" t="s">
        <v>0</v>
      </c>
      <c r="F31" s="43">
        <f t="shared" si="0"/>
        <v>0</v>
      </c>
    </row>
    <row r="32" spans="1:6" s="26" customFormat="1" ht="12.75">
      <c r="A32" s="23">
        <v>27</v>
      </c>
      <c r="B32" s="24" t="s">
        <v>51</v>
      </c>
      <c r="C32" s="25">
        <v>1</v>
      </c>
      <c r="D32" s="25" t="s">
        <v>0</v>
      </c>
      <c r="F32" s="43">
        <f t="shared" si="0"/>
        <v>0</v>
      </c>
    </row>
    <row r="33" spans="1:6" s="26" customFormat="1" ht="12.75">
      <c r="A33" s="23">
        <v>28</v>
      </c>
      <c r="B33" s="24" t="s">
        <v>52</v>
      </c>
      <c r="C33" s="25">
        <v>4</v>
      </c>
      <c r="D33" s="25" t="s">
        <v>11</v>
      </c>
      <c r="F33" s="43">
        <f t="shared" si="0"/>
        <v>0</v>
      </c>
    </row>
    <row r="34" spans="1:6" s="2" customFormat="1" ht="14.25">
      <c r="A34" s="23">
        <v>29</v>
      </c>
      <c r="B34" s="14" t="s">
        <v>54</v>
      </c>
      <c r="C34" s="5">
        <v>2</v>
      </c>
      <c r="D34" s="5" t="s">
        <v>0</v>
      </c>
      <c r="F34" s="43">
        <f t="shared" si="0"/>
        <v>0</v>
      </c>
    </row>
    <row r="35" spans="1:6" s="2" customFormat="1" ht="12.75">
      <c r="A35" s="23">
        <v>30</v>
      </c>
      <c r="B35" s="14" t="s">
        <v>53</v>
      </c>
      <c r="C35" s="5">
        <v>2</v>
      </c>
      <c r="D35" s="5" t="s">
        <v>0</v>
      </c>
      <c r="F35" s="43">
        <f t="shared" si="0"/>
        <v>0</v>
      </c>
    </row>
    <row r="36" spans="1:6" s="2" customFormat="1" ht="12.75">
      <c r="A36" s="23">
        <v>31</v>
      </c>
      <c r="B36" s="14" t="s">
        <v>56</v>
      </c>
      <c r="C36" s="5">
        <v>13</v>
      </c>
      <c r="D36" s="5" t="s">
        <v>8</v>
      </c>
      <c r="F36" s="43">
        <f t="shared" si="0"/>
        <v>0</v>
      </c>
    </row>
    <row r="37" spans="1:6" s="2" customFormat="1" ht="12.75">
      <c r="A37" s="23">
        <v>32</v>
      </c>
      <c r="B37" s="14" t="s">
        <v>9</v>
      </c>
      <c r="C37" s="5">
        <v>22</v>
      </c>
      <c r="D37" s="5" t="s">
        <v>8</v>
      </c>
      <c r="F37" s="43">
        <f t="shared" si="0"/>
        <v>0</v>
      </c>
    </row>
    <row r="38" spans="1:6" s="2" customFormat="1" ht="12.75">
      <c r="A38" s="23">
        <v>33</v>
      </c>
      <c r="B38" s="14" t="s">
        <v>10</v>
      </c>
      <c r="C38" s="5">
        <v>15</v>
      </c>
      <c r="D38" s="5" t="s">
        <v>8</v>
      </c>
      <c r="F38" s="43">
        <f t="shared" si="0"/>
        <v>0</v>
      </c>
    </row>
    <row r="39" spans="1:6" s="2" customFormat="1" ht="15.75">
      <c r="A39" s="18"/>
      <c r="B39" s="20" t="s">
        <v>125</v>
      </c>
      <c r="C39" s="19"/>
      <c r="D39" s="19"/>
      <c r="E39" s="19"/>
      <c r="F39" s="40">
        <f>+F40+F41</f>
        <v>0</v>
      </c>
    </row>
    <row r="40" spans="1:6" s="2" customFormat="1" ht="12.75">
      <c r="A40" s="13">
        <v>1</v>
      </c>
      <c r="B40" s="14" t="s">
        <v>59</v>
      </c>
      <c r="C40" s="5">
        <v>1</v>
      </c>
      <c r="D40" s="5" t="s">
        <v>0</v>
      </c>
      <c r="F40" s="43">
        <f>+C40*E40</f>
        <v>0</v>
      </c>
    </row>
    <row r="41" spans="1:6" s="2" customFormat="1" ht="12.75">
      <c r="A41" s="13">
        <v>2</v>
      </c>
      <c r="B41" s="14" t="s">
        <v>55</v>
      </c>
      <c r="C41" s="5">
        <v>2</v>
      </c>
      <c r="D41" s="5" t="s">
        <v>0</v>
      </c>
      <c r="F41" s="43">
        <f t="shared" ref="F41" si="1">+C41*E41</f>
        <v>0</v>
      </c>
    </row>
    <row r="42" spans="1:6" ht="26.25">
      <c r="A42" s="1"/>
      <c r="B42" s="1"/>
      <c r="C42" s="1"/>
      <c r="D42" s="1"/>
      <c r="E42" s="37" t="s">
        <v>328</v>
      </c>
      <c r="F42" s="37" t="s">
        <v>329</v>
      </c>
    </row>
    <row r="43" spans="1:6" ht="15.75" customHeight="1">
      <c r="A43" s="7"/>
      <c r="B43" s="8" t="s">
        <v>61</v>
      </c>
      <c r="C43" s="8"/>
      <c r="D43" s="8"/>
      <c r="E43" s="44"/>
      <c r="F43" s="39">
        <f>+F44+F72+F88+F94+F102+F123+F136</f>
        <v>0</v>
      </c>
    </row>
    <row r="44" spans="1:6" s="21" customFormat="1" ht="15.75">
      <c r="A44" s="18"/>
      <c r="B44" s="20" t="s">
        <v>232</v>
      </c>
      <c r="C44" s="19"/>
      <c r="D44" s="19"/>
      <c r="E44" s="45"/>
      <c r="F44" s="40">
        <f>+F46+F47+F48+F49+F50+F51+F52+F53+F54+F55+F56+F57+F58+F59+F60+F61+F62+F63+F64+F65+F66+F67+F68+F69+F70+F71</f>
        <v>0</v>
      </c>
    </row>
    <row r="45" spans="1:6" s="2" customFormat="1" ht="12.75">
      <c r="A45" s="3" t="s">
        <v>4</v>
      </c>
      <c r="B45" s="4" t="s">
        <v>5</v>
      </c>
      <c r="C45" s="4" t="s">
        <v>6</v>
      </c>
      <c r="D45" s="4" t="s">
        <v>7</v>
      </c>
      <c r="E45" s="46"/>
      <c r="F45" s="46"/>
    </row>
    <row r="46" spans="1:6" s="2" customFormat="1" ht="12.75">
      <c r="A46" s="13">
        <v>1</v>
      </c>
      <c r="B46" s="14" t="s">
        <v>63</v>
      </c>
      <c r="C46" s="5">
        <v>1</v>
      </c>
      <c r="D46" s="5" t="s">
        <v>0</v>
      </c>
      <c r="F46" s="43">
        <f t="shared" ref="F46:F71" si="2">+C46*E46</f>
        <v>0</v>
      </c>
    </row>
    <row r="47" spans="1:6" s="2" customFormat="1" ht="12.75">
      <c r="A47" s="13">
        <v>2</v>
      </c>
      <c r="B47" s="14" t="s">
        <v>62</v>
      </c>
      <c r="C47" s="5">
        <v>1</v>
      </c>
      <c r="D47" s="5" t="s">
        <v>0</v>
      </c>
      <c r="F47" s="43">
        <f t="shared" si="2"/>
        <v>0</v>
      </c>
    </row>
    <row r="48" spans="1:6" s="2" customFormat="1" ht="12.75">
      <c r="A48" s="13">
        <v>3</v>
      </c>
      <c r="B48" s="14" t="s">
        <v>64</v>
      </c>
      <c r="C48" s="5">
        <v>1</v>
      </c>
      <c r="D48" s="5" t="s">
        <v>0</v>
      </c>
      <c r="F48" s="43">
        <f t="shared" si="2"/>
        <v>0</v>
      </c>
    </row>
    <row r="49" spans="1:6" s="2" customFormat="1" ht="12.75">
      <c r="A49" s="13">
        <v>4</v>
      </c>
      <c r="B49" s="14" t="s">
        <v>65</v>
      </c>
      <c r="C49" s="5">
        <v>1</v>
      </c>
      <c r="D49" s="5" t="s">
        <v>0</v>
      </c>
      <c r="F49" s="43">
        <f t="shared" si="2"/>
        <v>0</v>
      </c>
    </row>
    <row r="50" spans="1:6" s="2" customFormat="1" ht="12.75">
      <c r="A50" s="13">
        <v>5</v>
      </c>
      <c r="B50" s="14" t="s">
        <v>66</v>
      </c>
      <c r="C50" s="5">
        <v>1</v>
      </c>
      <c r="D50" s="5" t="s">
        <v>0</v>
      </c>
      <c r="F50" s="43">
        <f t="shared" si="2"/>
        <v>0</v>
      </c>
    </row>
    <row r="51" spans="1:6" s="2" customFormat="1" ht="12.75">
      <c r="A51" s="13">
        <v>6</v>
      </c>
      <c r="B51" s="14" t="s">
        <v>67</v>
      </c>
      <c r="C51" s="5">
        <v>1</v>
      </c>
      <c r="D51" s="5" t="s">
        <v>0</v>
      </c>
      <c r="F51" s="43">
        <f t="shared" si="2"/>
        <v>0</v>
      </c>
    </row>
    <row r="52" spans="1:6" s="2" customFormat="1" ht="12.75">
      <c r="A52" s="13">
        <v>7</v>
      </c>
      <c r="B52" s="14" t="s">
        <v>68</v>
      </c>
      <c r="C52" s="5">
        <v>1</v>
      </c>
      <c r="D52" s="5" t="s">
        <v>0</v>
      </c>
      <c r="F52" s="43">
        <f t="shared" si="2"/>
        <v>0</v>
      </c>
    </row>
    <row r="53" spans="1:6" s="2" customFormat="1" ht="12.75">
      <c r="A53" s="13">
        <v>8</v>
      </c>
      <c r="B53" s="14" t="s">
        <v>69</v>
      </c>
      <c r="C53" s="5">
        <v>1</v>
      </c>
      <c r="D53" s="5" t="s">
        <v>0</v>
      </c>
      <c r="F53" s="43">
        <f t="shared" si="2"/>
        <v>0</v>
      </c>
    </row>
    <row r="54" spans="1:6" s="2" customFormat="1" ht="12.75">
      <c r="A54" s="13">
        <v>9</v>
      </c>
      <c r="B54" s="14" t="s">
        <v>78</v>
      </c>
      <c r="C54" s="5">
        <v>2</v>
      </c>
      <c r="D54" s="5" t="s">
        <v>0</v>
      </c>
      <c r="F54" s="43">
        <f t="shared" si="2"/>
        <v>0</v>
      </c>
    </row>
    <row r="55" spans="1:6" s="2" customFormat="1" ht="12.75">
      <c r="A55" s="13">
        <v>10</v>
      </c>
      <c r="B55" s="14" t="s">
        <v>70</v>
      </c>
      <c r="C55" s="5">
        <v>3</v>
      </c>
      <c r="D55" s="5" t="s">
        <v>0</v>
      </c>
      <c r="F55" s="43">
        <f t="shared" si="2"/>
        <v>0</v>
      </c>
    </row>
    <row r="56" spans="1:6" s="2" customFormat="1" ht="12.75">
      <c r="A56" s="13">
        <v>11</v>
      </c>
      <c r="B56" s="14" t="s">
        <v>71</v>
      </c>
      <c r="C56" s="5">
        <v>3</v>
      </c>
      <c r="D56" s="5" t="s">
        <v>0</v>
      </c>
      <c r="F56" s="43">
        <f t="shared" si="2"/>
        <v>0</v>
      </c>
    </row>
    <row r="57" spans="1:6" s="2" customFormat="1" ht="12.75">
      <c r="A57" s="13">
        <v>12</v>
      </c>
      <c r="B57" s="14" t="s">
        <v>77</v>
      </c>
      <c r="C57" s="5">
        <v>6</v>
      </c>
      <c r="D57" s="5" t="s">
        <v>0</v>
      </c>
      <c r="F57" s="43">
        <f t="shared" si="2"/>
        <v>0</v>
      </c>
    </row>
    <row r="58" spans="1:6" s="2" customFormat="1" ht="12.75">
      <c r="A58" s="13">
        <v>13</v>
      </c>
      <c r="B58" s="14" t="s">
        <v>72</v>
      </c>
      <c r="C58" s="5">
        <v>18</v>
      </c>
      <c r="D58" s="5" t="s">
        <v>0</v>
      </c>
      <c r="F58" s="43">
        <f t="shared" si="2"/>
        <v>0</v>
      </c>
    </row>
    <row r="59" spans="1:6" s="2" customFormat="1" ht="12.75">
      <c r="A59" s="13">
        <v>14</v>
      </c>
      <c r="B59" s="14" t="s">
        <v>76</v>
      </c>
      <c r="C59" s="5">
        <v>1</v>
      </c>
      <c r="D59" s="5" t="s">
        <v>0</v>
      </c>
      <c r="F59" s="43">
        <f t="shared" si="2"/>
        <v>0</v>
      </c>
    </row>
    <row r="60" spans="1:6" s="2" customFormat="1" ht="12.75">
      <c r="A60" s="13">
        <v>15</v>
      </c>
      <c r="B60" s="14" t="s">
        <v>72</v>
      </c>
      <c r="C60" s="5">
        <v>1</v>
      </c>
      <c r="D60" s="5" t="s">
        <v>0</v>
      </c>
      <c r="F60" s="43">
        <f t="shared" si="2"/>
        <v>0</v>
      </c>
    </row>
    <row r="61" spans="1:6" s="2" customFormat="1" ht="12.75">
      <c r="A61" s="13">
        <v>16</v>
      </c>
      <c r="B61" s="14" t="s">
        <v>74</v>
      </c>
      <c r="C61" s="5">
        <v>4</v>
      </c>
      <c r="D61" s="5" t="s">
        <v>0</v>
      </c>
      <c r="F61" s="43">
        <f t="shared" si="2"/>
        <v>0</v>
      </c>
    </row>
    <row r="62" spans="1:6" s="2" customFormat="1" ht="12.75">
      <c r="A62" s="13">
        <v>17</v>
      </c>
      <c r="B62" s="14" t="s">
        <v>75</v>
      </c>
      <c r="C62" s="5">
        <v>11</v>
      </c>
      <c r="D62" s="5" t="s">
        <v>0</v>
      </c>
      <c r="F62" s="43">
        <f t="shared" si="2"/>
        <v>0</v>
      </c>
    </row>
    <row r="63" spans="1:6" s="2" customFormat="1" ht="12.75">
      <c r="A63" s="13">
        <v>18</v>
      </c>
      <c r="B63" s="14" t="s">
        <v>81</v>
      </c>
      <c r="C63" s="5">
        <v>10</v>
      </c>
      <c r="D63" s="5" t="s">
        <v>0</v>
      </c>
      <c r="F63" s="43">
        <f t="shared" si="2"/>
        <v>0</v>
      </c>
    </row>
    <row r="64" spans="1:6" s="2" customFormat="1" ht="12.75">
      <c r="A64" s="13">
        <v>19</v>
      </c>
      <c r="B64" s="14" t="s">
        <v>83</v>
      </c>
      <c r="C64" s="5">
        <v>1</v>
      </c>
      <c r="D64" s="5" t="s">
        <v>0</v>
      </c>
      <c r="F64" s="43">
        <f t="shared" si="2"/>
        <v>0</v>
      </c>
    </row>
    <row r="65" spans="1:6" s="2" customFormat="1" ht="12.75">
      <c r="A65" s="13">
        <v>20</v>
      </c>
      <c r="B65" s="14" t="s">
        <v>82</v>
      </c>
      <c r="C65" s="5">
        <v>1</v>
      </c>
      <c r="D65" s="5" t="s">
        <v>0</v>
      </c>
      <c r="F65" s="43">
        <f t="shared" si="2"/>
        <v>0</v>
      </c>
    </row>
    <row r="66" spans="1:6" s="2" customFormat="1" ht="12.75">
      <c r="A66" s="13">
        <v>21</v>
      </c>
      <c r="B66" s="14" t="s">
        <v>1</v>
      </c>
      <c r="C66" s="5">
        <v>2</v>
      </c>
      <c r="D66" s="5" t="s">
        <v>0</v>
      </c>
      <c r="F66" s="43">
        <f t="shared" si="2"/>
        <v>0</v>
      </c>
    </row>
    <row r="67" spans="1:6" s="2" customFormat="1" ht="12.75">
      <c r="A67" s="13">
        <v>22</v>
      </c>
      <c r="B67" s="14" t="s">
        <v>73</v>
      </c>
      <c r="C67" s="5">
        <v>4</v>
      </c>
      <c r="D67" s="5" t="s">
        <v>0</v>
      </c>
      <c r="F67" s="43">
        <f t="shared" si="2"/>
        <v>0</v>
      </c>
    </row>
    <row r="68" spans="1:6" s="2" customFormat="1" ht="12.75">
      <c r="A68" s="13">
        <v>23</v>
      </c>
      <c r="B68" s="14" t="s">
        <v>79</v>
      </c>
      <c r="C68" s="5">
        <v>3</v>
      </c>
      <c r="D68" s="5" t="s">
        <v>0</v>
      </c>
      <c r="F68" s="43">
        <f t="shared" si="2"/>
        <v>0</v>
      </c>
    </row>
    <row r="69" spans="1:6" s="2" customFormat="1" ht="12.75">
      <c r="A69" s="13">
        <v>24</v>
      </c>
      <c r="B69" s="14" t="s">
        <v>80</v>
      </c>
      <c r="C69" s="5">
        <v>1</v>
      </c>
      <c r="D69" s="5" t="s">
        <v>0</v>
      </c>
      <c r="F69" s="43">
        <f t="shared" si="2"/>
        <v>0</v>
      </c>
    </row>
    <row r="70" spans="1:6" s="2" customFormat="1" ht="12.75">
      <c r="A70" s="13">
        <v>25</v>
      </c>
      <c r="B70" s="14" t="s">
        <v>85</v>
      </c>
      <c r="C70" s="5">
        <v>1</v>
      </c>
      <c r="D70" s="5" t="s">
        <v>0</v>
      </c>
      <c r="F70" s="43">
        <f t="shared" si="2"/>
        <v>0</v>
      </c>
    </row>
    <row r="71" spans="1:6" s="2" customFormat="1" ht="12.75">
      <c r="A71" s="13">
        <v>26</v>
      </c>
      <c r="B71" s="14" t="s">
        <v>233</v>
      </c>
      <c r="C71" s="5">
        <v>3</v>
      </c>
      <c r="D71" s="5" t="s">
        <v>0</v>
      </c>
      <c r="F71" s="43">
        <f t="shared" si="2"/>
        <v>0</v>
      </c>
    </row>
    <row r="72" spans="1:6" s="2" customFormat="1" ht="15.75">
      <c r="A72" s="18"/>
      <c r="B72" s="20" t="s">
        <v>84</v>
      </c>
      <c r="C72" s="19"/>
      <c r="D72" s="19"/>
      <c r="E72" s="45"/>
      <c r="F72" s="40">
        <f>+F74+F75+F76+F77+F78+F79+F80+F81+F82+F83+F84+F85+F86+F87</f>
        <v>0</v>
      </c>
    </row>
    <row r="73" spans="1:6" s="2" customFormat="1" ht="12.75">
      <c r="A73" s="3" t="s">
        <v>4</v>
      </c>
      <c r="B73" s="4" t="s">
        <v>5</v>
      </c>
      <c r="C73" s="4" t="s">
        <v>6</v>
      </c>
      <c r="D73" s="4" t="s">
        <v>7</v>
      </c>
      <c r="E73" s="46"/>
      <c r="F73" s="46"/>
    </row>
    <row r="74" spans="1:6" s="2" customFormat="1" ht="12.75">
      <c r="A74" s="13">
        <v>1</v>
      </c>
      <c r="B74" s="14" t="s">
        <v>86</v>
      </c>
      <c r="C74" s="5">
        <v>2</v>
      </c>
      <c r="D74" s="5" t="s">
        <v>0</v>
      </c>
      <c r="F74" s="43">
        <f t="shared" ref="F74:F87" si="3">+C74*E74</f>
        <v>0</v>
      </c>
    </row>
    <row r="75" spans="1:6" s="2" customFormat="1" ht="12.75">
      <c r="A75" s="13">
        <v>2</v>
      </c>
      <c r="B75" s="14" t="s">
        <v>87</v>
      </c>
      <c r="C75" s="5">
        <v>2</v>
      </c>
      <c r="D75" s="5" t="s">
        <v>0</v>
      </c>
      <c r="F75" s="43">
        <f t="shared" si="3"/>
        <v>0</v>
      </c>
    </row>
    <row r="76" spans="1:6" s="2" customFormat="1" ht="12.75">
      <c r="A76" s="13">
        <v>3</v>
      </c>
      <c r="B76" s="14" t="s">
        <v>88</v>
      </c>
      <c r="C76" s="5">
        <v>6</v>
      </c>
      <c r="D76" s="5" t="s">
        <v>0</v>
      </c>
      <c r="F76" s="43">
        <f t="shared" si="3"/>
        <v>0</v>
      </c>
    </row>
    <row r="77" spans="1:6" s="2" customFormat="1" ht="12.75">
      <c r="A77" s="13">
        <v>4</v>
      </c>
      <c r="B77" s="14" t="s">
        <v>89</v>
      </c>
      <c r="C77" s="5">
        <v>3</v>
      </c>
      <c r="D77" s="5" t="s">
        <v>0</v>
      </c>
      <c r="F77" s="43">
        <f t="shared" si="3"/>
        <v>0</v>
      </c>
    </row>
    <row r="78" spans="1:6" s="2" customFormat="1" ht="12.75">
      <c r="A78" s="13">
        <v>5</v>
      </c>
      <c r="B78" s="14" t="s">
        <v>18</v>
      </c>
      <c r="C78" s="5">
        <v>1</v>
      </c>
      <c r="D78" s="5" t="s">
        <v>0</v>
      </c>
      <c r="F78" s="43">
        <f t="shared" si="3"/>
        <v>0</v>
      </c>
    </row>
    <row r="79" spans="1:6" s="26" customFormat="1" ht="12.75">
      <c r="A79" s="13">
        <v>6</v>
      </c>
      <c r="B79" s="24" t="s">
        <v>19</v>
      </c>
      <c r="C79" s="25">
        <v>1</v>
      </c>
      <c r="D79" s="25" t="s">
        <v>0</v>
      </c>
      <c r="F79" s="43">
        <f t="shared" si="3"/>
        <v>0</v>
      </c>
    </row>
    <row r="80" spans="1:6" s="2" customFormat="1" ht="12.75">
      <c r="A80" s="13">
        <v>7</v>
      </c>
      <c r="B80" s="14" t="s">
        <v>90</v>
      </c>
      <c r="C80" s="5">
        <v>5</v>
      </c>
      <c r="D80" s="5" t="s">
        <v>0</v>
      </c>
      <c r="F80" s="43">
        <f t="shared" si="3"/>
        <v>0</v>
      </c>
    </row>
    <row r="81" spans="1:6" s="2" customFormat="1" ht="12.75">
      <c r="A81" s="13">
        <v>8</v>
      </c>
      <c r="B81" s="14" t="s">
        <v>22</v>
      </c>
      <c r="C81" s="5">
        <v>5</v>
      </c>
      <c r="D81" s="5" t="s">
        <v>0</v>
      </c>
      <c r="F81" s="43">
        <f t="shared" si="3"/>
        <v>0</v>
      </c>
    </row>
    <row r="82" spans="1:6" s="2" customFormat="1" ht="12.75">
      <c r="A82" s="13">
        <v>9</v>
      </c>
      <c r="B82" s="14" t="s">
        <v>91</v>
      </c>
      <c r="C82" s="5">
        <v>5</v>
      </c>
      <c r="D82" s="5" t="s">
        <v>0</v>
      </c>
      <c r="F82" s="43">
        <f t="shared" si="3"/>
        <v>0</v>
      </c>
    </row>
    <row r="83" spans="1:6" s="2" customFormat="1" ht="12.75">
      <c r="A83" s="13">
        <v>10</v>
      </c>
      <c r="B83" s="14" t="s">
        <v>92</v>
      </c>
      <c r="C83" s="5">
        <v>5</v>
      </c>
      <c r="D83" s="5" t="s">
        <v>0</v>
      </c>
      <c r="F83" s="43">
        <f t="shared" si="3"/>
        <v>0</v>
      </c>
    </row>
    <row r="84" spans="1:6" s="2" customFormat="1" ht="12.75">
      <c r="A84" s="13">
        <v>11</v>
      </c>
      <c r="B84" s="14" t="s">
        <v>93</v>
      </c>
      <c r="C84" s="5">
        <v>1</v>
      </c>
      <c r="D84" s="5" t="s">
        <v>0</v>
      </c>
      <c r="F84" s="43">
        <f t="shared" si="3"/>
        <v>0</v>
      </c>
    </row>
    <row r="85" spans="1:6" s="2" customFormat="1" ht="12.75">
      <c r="A85" s="13">
        <v>12</v>
      </c>
      <c r="B85" s="14" t="s">
        <v>234</v>
      </c>
      <c r="C85" s="5">
        <v>5</v>
      </c>
      <c r="D85" s="5" t="s">
        <v>0</v>
      </c>
      <c r="F85" s="43">
        <f t="shared" si="3"/>
        <v>0</v>
      </c>
    </row>
    <row r="86" spans="1:6" s="2" customFormat="1" ht="12.75">
      <c r="A86" s="13">
        <v>13</v>
      </c>
      <c r="B86" s="14" t="s">
        <v>96</v>
      </c>
      <c r="C86" s="5">
        <v>1</v>
      </c>
      <c r="D86" s="5" t="s">
        <v>0</v>
      </c>
      <c r="F86" s="43">
        <f t="shared" si="3"/>
        <v>0</v>
      </c>
    </row>
    <row r="87" spans="1:6" s="2" customFormat="1" ht="12.75">
      <c r="A87" s="13">
        <v>14</v>
      </c>
      <c r="B87" s="14" t="s">
        <v>94</v>
      </c>
      <c r="C87" s="5">
        <v>1</v>
      </c>
      <c r="D87" s="5" t="s">
        <v>0</v>
      </c>
      <c r="F87" s="43">
        <f t="shared" si="3"/>
        <v>0</v>
      </c>
    </row>
    <row r="88" spans="1:6" s="2" customFormat="1" ht="15.75">
      <c r="A88" s="18"/>
      <c r="B88" s="20" t="s">
        <v>95</v>
      </c>
      <c r="C88" s="19"/>
      <c r="D88" s="19"/>
      <c r="E88" s="45"/>
      <c r="F88" s="40">
        <f>+F90+F91+F92+F93</f>
        <v>0</v>
      </c>
    </row>
    <row r="89" spans="1:6" s="2" customFormat="1" ht="12.75">
      <c r="A89" s="3" t="s">
        <v>4</v>
      </c>
      <c r="B89" s="4" t="s">
        <v>5</v>
      </c>
      <c r="C89" s="4" t="s">
        <v>6</v>
      </c>
      <c r="D89" s="4" t="s">
        <v>7</v>
      </c>
      <c r="E89" s="46"/>
      <c r="F89" s="46"/>
    </row>
    <row r="90" spans="1:6" s="2" customFormat="1" ht="25.5">
      <c r="A90" s="13">
        <v>1</v>
      </c>
      <c r="B90" s="17" t="s">
        <v>20</v>
      </c>
      <c r="C90" s="5">
        <v>5</v>
      </c>
      <c r="D90" s="5" t="s">
        <v>0</v>
      </c>
      <c r="F90" s="43">
        <f t="shared" ref="F90:F93" si="4">+C90*E90</f>
        <v>0</v>
      </c>
    </row>
    <row r="91" spans="1:6" s="2" customFormat="1" ht="12.75">
      <c r="A91" s="13">
        <v>2</v>
      </c>
      <c r="B91" s="14" t="s">
        <v>21</v>
      </c>
      <c r="C91" s="5">
        <v>5</v>
      </c>
      <c r="D91" s="5" t="s">
        <v>0</v>
      </c>
      <c r="F91" s="43">
        <f t="shared" si="4"/>
        <v>0</v>
      </c>
    </row>
    <row r="92" spans="1:6" s="2" customFormat="1" ht="12.75">
      <c r="A92" s="13">
        <v>3</v>
      </c>
      <c r="B92" s="14" t="s">
        <v>97</v>
      </c>
      <c r="C92" s="5">
        <v>1</v>
      </c>
      <c r="D92" s="5" t="s">
        <v>0</v>
      </c>
      <c r="F92" s="43">
        <f t="shared" si="4"/>
        <v>0</v>
      </c>
    </row>
    <row r="93" spans="1:6" s="2" customFormat="1" ht="12.75">
      <c r="A93" s="13">
        <v>4</v>
      </c>
      <c r="B93" s="14" t="s">
        <v>98</v>
      </c>
      <c r="C93" s="5">
        <v>1</v>
      </c>
      <c r="D93" s="5" t="s">
        <v>0</v>
      </c>
      <c r="F93" s="43">
        <f t="shared" si="4"/>
        <v>0</v>
      </c>
    </row>
    <row r="94" spans="1:6" s="2" customFormat="1" ht="15.75">
      <c r="A94" s="18"/>
      <c r="B94" s="20" t="s">
        <v>99</v>
      </c>
      <c r="C94" s="19"/>
      <c r="D94" s="19"/>
      <c r="E94" s="45"/>
      <c r="F94" s="40">
        <f>+F96+F97+F98+F99+F100+F101</f>
        <v>0</v>
      </c>
    </row>
    <row r="95" spans="1:6" s="2" customFormat="1" ht="12.75">
      <c r="A95" s="3" t="s">
        <v>4</v>
      </c>
      <c r="B95" s="4" t="s">
        <v>5</v>
      </c>
      <c r="C95" s="4" t="s">
        <v>6</v>
      </c>
      <c r="D95" s="4" t="s">
        <v>7</v>
      </c>
      <c r="E95" s="46"/>
      <c r="F95" s="46"/>
    </row>
    <row r="96" spans="1:6" s="2" customFormat="1" ht="12.75">
      <c r="A96" s="13">
        <v>1</v>
      </c>
      <c r="B96" s="14" t="s">
        <v>100</v>
      </c>
      <c r="C96" s="5">
        <v>1</v>
      </c>
      <c r="D96" s="5" t="s">
        <v>0</v>
      </c>
      <c r="F96" s="43">
        <f t="shared" ref="F96:F101" si="5">+C96*E96</f>
        <v>0</v>
      </c>
    </row>
    <row r="97" spans="1:6" s="2" customFormat="1" ht="12.75">
      <c r="A97" s="13">
        <v>2</v>
      </c>
      <c r="B97" s="14" t="s">
        <v>102</v>
      </c>
      <c r="C97" s="5">
        <v>1</v>
      </c>
      <c r="D97" s="5" t="s">
        <v>0</v>
      </c>
      <c r="F97" s="43">
        <f t="shared" si="5"/>
        <v>0</v>
      </c>
    </row>
    <row r="98" spans="1:6" s="2" customFormat="1" ht="12.75">
      <c r="A98" s="13">
        <v>3</v>
      </c>
      <c r="B98" s="14" t="s">
        <v>103</v>
      </c>
      <c r="C98" s="5">
        <v>1</v>
      </c>
      <c r="D98" s="5" t="s">
        <v>0</v>
      </c>
      <c r="F98" s="43">
        <f t="shared" si="5"/>
        <v>0</v>
      </c>
    </row>
    <row r="99" spans="1:6" s="2" customFormat="1" ht="12.75">
      <c r="A99" s="13">
        <v>4</v>
      </c>
      <c r="B99" s="14" t="s">
        <v>104</v>
      </c>
      <c r="C99" s="5">
        <v>2</v>
      </c>
      <c r="D99" s="5" t="s">
        <v>0</v>
      </c>
      <c r="F99" s="43">
        <f t="shared" si="5"/>
        <v>0</v>
      </c>
    </row>
    <row r="100" spans="1:6" s="2" customFormat="1" ht="12.75">
      <c r="A100" s="13">
        <v>5</v>
      </c>
      <c r="B100" s="14" t="s">
        <v>105</v>
      </c>
      <c r="C100" s="5">
        <v>1</v>
      </c>
      <c r="D100" s="5" t="s">
        <v>0</v>
      </c>
      <c r="F100" s="43">
        <f t="shared" si="5"/>
        <v>0</v>
      </c>
    </row>
    <row r="101" spans="1:6" s="2" customFormat="1" ht="12.75">
      <c r="A101" s="13">
        <v>6</v>
      </c>
      <c r="B101" s="14" t="s">
        <v>101</v>
      </c>
      <c r="C101" s="5">
        <v>1</v>
      </c>
      <c r="D101" s="5" t="s">
        <v>0</v>
      </c>
      <c r="F101" s="43">
        <f t="shared" si="5"/>
        <v>0</v>
      </c>
    </row>
    <row r="102" spans="1:6" s="2" customFormat="1" ht="15.75">
      <c r="A102" s="18"/>
      <c r="B102" s="20" t="s">
        <v>106</v>
      </c>
      <c r="C102" s="19"/>
      <c r="D102" s="19"/>
      <c r="E102" s="45"/>
      <c r="F102" s="40">
        <f>+F104+F105+F106+F107+F108+F109+F110+F111+F112+F113+F114+F115+F116+F117+F118+F119+F120+F121+F122</f>
        <v>0</v>
      </c>
    </row>
    <row r="103" spans="1:6" s="2" customFormat="1" ht="12.75">
      <c r="A103" s="3" t="s">
        <v>4</v>
      </c>
      <c r="B103" s="4" t="s">
        <v>5</v>
      </c>
      <c r="C103" s="4" t="s">
        <v>6</v>
      </c>
      <c r="D103" s="4" t="s">
        <v>7</v>
      </c>
      <c r="E103" s="46"/>
      <c r="F103" s="46"/>
    </row>
    <row r="104" spans="1:6" s="2" customFormat="1" ht="12.75">
      <c r="A104" s="13">
        <v>1</v>
      </c>
      <c r="B104" s="14" t="s">
        <v>2</v>
      </c>
      <c r="C104" s="5">
        <v>1</v>
      </c>
      <c r="D104" s="5" t="s">
        <v>0</v>
      </c>
      <c r="F104" s="43">
        <f t="shared" ref="F104:F122" si="6">+C104*E104</f>
        <v>0</v>
      </c>
    </row>
    <row r="105" spans="1:6" s="2" customFormat="1" ht="12.75">
      <c r="A105" s="13">
        <v>2</v>
      </c>
      <c r="B105" s="14" t="s">
        <v>3</v>
      </c>
      <c r="C105" s="5">
        <v>1</v>
      </c>
      <c r="D105" s="5" t="s">
        <v>0</v>
      </c>
      <c r="F105" s="43">
        <f t="shared" si="6"/>
        <v>0</v>
      </c>
    </row>
    <row r="106" spans="1:6" s="2" customFormat="1" ht="12.75">
      <c r="A106" s="13">
        <v>3</v>
      </c>
      <c r="B106" s="14" t="s">
        <v>107</v>
      </c>
      <c r="C106" s="5">
        <v>3</v>
      </c>
      <c r="D106" s="5" t="s">
        <v>0</v>
      </c>
      <c r="F106" s="43">
        <f t="shared" si="6"/>
        <v>0</v>
      </c>
    </row>
    <row r="107" spans="1:6" s="2" customFormat="1" ht="12.75">
      <c r="A107" s="13">
        <v>4</v>
      </c>
      <c r="B107" s="14" t="s">
        <v>108</v>
      </c>
      <c r="C107" s="5">
        <v>1</v>
      </c>
      <c r="D107" s="5" t="s">
        <v>0</v>
      </c>
      <c r="F107" s="43">
        <f t="shared" si="6"/>
        <v>0</v>
      </c>
    </row>
    <row r="108" spans="1:6" s="2" customFormat="1" ht="12.75">
      <c r="A108" s="13">
        <v>5</v>
      </c>
      <c r="B108" s="14" t="s">
        <v>109</v>
      </c>
      <c r="C108" s="5">
        <v>20</v>
      </c>
      <c r="D108" s="5" t="s">
        <v>0</v>
      </c>
      <c r="F108" s="43">
        <f t="shared" si="6"/>
        <v>0</v>
      </c>
    </row>
    <row r="109" spans="1:6" s="2" customFormat="1" ht="12.75">
      <c r="A109" s="13">
        <v>6</v>
      </c>
      <c r="B109" s="14" t="s">
        <v>111</v>
      </c>
      <c r="C109" s="5">
        <v>12</v>
      </c>
      <c r="D109" s="5" t="s">
        <v>0</v>
      </c>
      <c r="F109" s="43">
        <f t="shared" si="6"/>
        <v>0</v>
      </c>
    </row>
    <row r="110" spans="1:6" s="2" customFormat="1" ht="12.75">
      <c r="A110" s="13">
        <v>7</v>
      </c>
      <c r="B110" s="14" t="s">
        <v>110</v>
      </c>
      <c r="C110" s="5">
        <v>12</v>
      </c>
      <c r="D110" s="5" t="s">
        <v>0</v>
      </c>
      <c r="F110" s="43">
        <f t="shared" si="6"/>
        <v>0</v>
      </c>
    </row>
    <row r="111" spans="1:6" s="2" customFormat="1" ht="12.75">
      <c r="A111" s="13">
        <v>8</v>
      </c>
      <c r="B111" s="14" t="s">
        <v>115</v>
      </c>
      <c r="C111" s="5">
        <v>12</v>
      </c>
      <c r="D111" s="5" t="s">
        <v>0</v>
      </c>
      <c r="F111" s="43">
        <f t="shared" si="6"/>
        <v>0</v>
      </c>
    </row>
    <row r="112" spans="1:6" s="2" customFormat="1" ht="12.75">
      <c r="A112" s="13">
        <v>9</v>
      </c>
      <c r="B112" s="14" t="s">
        <v>112</v>
      </c>
      <c r="C112" s="25">
        <v>8</v>
      </c>
      <c r="D112" s="5" t="s">
        <v>0</v>
      </c>
      <c r="F112" s="43">
        <f t="shared" si="6"/>
        <v>0</v>
      </c>
    </row>
    <row r="113" spans="1:6" s="2" customFormat="1" ht="12.75">
      <c r="A113" s="13">
        <v>10</v>
      </c>
      <c r="B113" s="14" t="s">
        <v>114</v>
      </c>
      <c r="C113" s="5">
        <v>7</v>
      </c>
      <c r="D113" s="5" t="s">
        <v>0</v>
      </c>
      <c r="F113" s="43">
        <f t="shared" si="6"/>
        <v>0</v>
      </c>
    </row>
    <row r="114" spans="1:6" s="2" customFormat="1" ht="12.75">
      <c r="A114" s="13">
        <v>11</v>
      </c>
      <c r="B114" s="14" t="s">
        <v>113</v>
      </c>
      <c r="C114" s="5">
        <v>6</v>
      </c>
      <c r="D114" s="5" t="s">
        <v>0</v>
      </c>
      <c r="F114" s="43">
        <f t="shared" si="6"/>
        <v>0</v>
      </c>
    </row>
    <row r="115" spans="1:6" s="2" customFormat="1" ht="12.75">
      <c r="A115" s="13">
        <v>12</v>
      </c>
      <c r="B115" s="24" t="s">
        <v>145</v>
      </c>
      <c r="C115" s="25">
        <v>10</v>
      </c>
      <c r="D115" s="25" t="s">
        <v>0</v>
      </c>
      <c r="F115" s="43">
        <f t="shared" si="6"/>
        <v>0</v>
      </c>
    </row>
    <row r="116" spans="1:6" s="2" customFormat="1" ht="12.75">
      <c r="A116" s="13">
        <v>13</v>
      </c>
      <c r="B116" s="24" t="s">
        <v>146</v>
      </c>
      <c r="C116" s="25">
        <v>10</v>
      </c>
      <c r="D116" s="25" t="s">
        <v>0</v>
      </c>
      <c r="F116" s="43">
        <f t="shared" si="6"/>
        <v>0</v>
      </c>
    </row>
    <row r="117" spans="1:6" s="2" customFormat="1" ht="12.75">
      <c r="A117" s="13">
        <v>14</v>
      </c>
      <c r="B117" s="14" t="s">
        <v>116</v>
      </c>
      <c r="C117" s="5">
        <v>9</v>
      </c>
      <c r="D117" s="5" t="s">
        <v>0</v>
      </c>
      <c r="F117" s="43">
        <f t="shared" si="6"/>
        <v>0</v>
      </c>
    </row>
    <row r="118" spans="1:6" s="2" customFormat="1" ht="12.75">
      <c r="A118" s="13">
        <v>15</v>
      </c>
      <c r="B118" s="14" t="s">
        <v>117</v>
      </c>
      <c r="C118" s="5">
        <v>1</v>
      </c>
      <c r="D118" s="5" t="s">
        <v>0</v>
      </c>
      <c r="F118" s="43">
        <f t="shared" si="6"/>
        <v>0</v>
      </c>
    </row>
    <row r="119" spans="1:6" s="2" customFormat="1" ht="12.75">
      <c r="A119" s="13">
        <v>16</v>
      </c>
      <c r="B119" s="14" t="s">
        <v>118</v>
      </c>
      <c r="C119" s="5">
        <v>2</v>
      </c>
      <c r="D119" s="5" t="s">
        <v>0</v>
      </c>
      <c r="F119" s="43">
        <f t="shared" si="6"/>
        <v>0</v>
      </c>
    </row>
    <row r="120" spans="1:6" s="2" customFormat="1" ht="12.75">
      <c r="A120" s="13">
        <v>17</v>
      </c>
      <c r="B120" s="22" t="s">
        <v>119</v>
      </c>
      <c r="C120" s="5">
        <v>1</v>
      </c>
      <c r="D120" s="5" t="s">
        <v>0</v>
      </c>
      <c r="F120" s="43">
        <f t="shared" si="6"/>
        <v>0</v>
      </c>
    </row>
    <row r="121" spans="1:6" s="2" customFormat="1" ht="12.75">
      <c r="A121" s="13">
        <v>18</v>
      </c>
      <c r="B121" s="22" t="s">
        <v>120</v>
      </c>
      <c r="C121" s="5">
        <v>3</v>
      </c>
      <c r="D121" s="5" t="s">
        <v>0</v>
      </c>
      <c r="F121" s="43">
        <f t="shared" si="6"/>
        <v>0</v>
      </c>
    </row>
    <row r="122" spans="1:6" s="2" customFormat="1" ht="12.75">
      <c r="A122" s="13">
        <v>19</v>
      </c>
      <c r="B122" s="22" t="s">
        <v>121</v>
      </c>
      <c r="C122" s="5">
        <v>2</v>
      </c>
      <c r="D122" s="5" t="s">
        <v>0</v>
      </c>
      <c r="F122" s="43">
        <f t="shared" si="6"/>
        <v>0</v>
      </c>
    </row>
    <row r="123" spans="1:6" s="2" customFormat="1" ht="15.75">
      <c r="A123" s="18"/>
      <c r="B123" s="20" t="s">
        <v>123</v>
      </c>
      <c r="C123" s="19"/>
      <c r="D123" s="19"/>
      <c r="E123" s="45"/>
      <c r="F123" s="40">
        <f>+F125+F126+F127+F128+F129+F130+F131+F132+F133+F134+F135</f>
        <v>0</v>
      </c>
    </row>
    <row r="124" spans="1:6" s="2" customFormat="1" ht="12.75">
      <c r="A124" s="3" t="s">
        <v>4</v>
      </c>
      <c r="B124" s="4" t="s">
        <v>5</v>
      </c>
      <c r="C124" s="4" t="s">
        <v>6</v>
      </c>
      <c r="D124" s="4" t="s">
        <v>7</v>
      </c>
      <c r="E124" s="46"/>
      <c r="F124" s="46"/>
    </row>
    <row r="125" spans="1:6" s="2" customFormat="1" ht="12.75">
      <c r="A125" s="13">
        <v>1</v>
      </c>
      <c r="B125" s="14" t="s">
        <v>124</v>
      </c>
      <c r="C125" s="5">
        <v>1</v>
      </c>
      <c r="D125" s="5" t="s">
        <v>11</v>
      </c>
      <c r="F125" s="43">
        <f t="shared" ref="F125:F135" si="7">+C125*E125</f>
        <v>0</v>
      </c>
    </row>
    <row r="126" spans="1:6" s="2" customFormat="1" ht="12.75">
      <c r="A126" s="13">
        <v>2</v>
      </c>
      <c r="B126" s="14" t="s">
        <v>12</v>
      </c>
      <c r="C126" s="5">
        <v>2</v>
      </c>
      <c r="D126" s="5" t="s">
        <v>8</v>
      </c>
      <c r="F126" s="43">
        <f t="shared" si="7"/>
        <v>0</v>
      </c>
    </row>
    <row r="127" spans="1:6" s="2" customFormat="1" ht="12.75">
      <c r="A127" s="13">
        <v>3</v>
      </c>
      <c r="B127" s="14" t="s">
        <v>13</v>
      </c>
      <c r="C127" s="5">
        <v>20</v>
      </c>
      <c r="D127" s="5" t="s">
        <v>0</v>
      </c>
      <c r="F127" s="43">
        <f t="shared" si="7"/>
        <v>0</v>
      </c>
    </row>
    <row r="128" spans="1:6" s="2" customFormat="1" ht="12.75">
      <c r="A128" s="13">
        <v>4</v>
      </c>
      <c r="B128" s="14" t="s">
        <v>14</v>
      </c>
      <c r="C128" s="5">
        <v>7</v>
      </c>
      <c r="D128" s="5" t="s">
        <v>0</v>
      </c>
      <c r="F128" s="43">
        <f t="shared" si="7"/>
        <v>0</v>
      </c>
    </row>
    <row r="129" spans="1:6" s="2" customFormat="1" ht="12.75">
      <c r="A129" s="13">
        <v>5</v>
      </c>
      <c r="B129" s="14" t="s">
        <v>23</v>
      </c>
      <c r="C129" s="5">
        <v>50</v>
      </c>
      <c r="D129" s="5" t="s">
        <v>0</v>
      </c>
      <c r="F129" s="43">
        <f t="shared" si="7"/>
        <v>0</v>
      </c>
    </row>
    <row r="130" spans="1:6" s="2" customFormat="1" ht="12.75">
      <c r="A130" s="13">
        <v>6</v>
      </c>
      <c r="B130" s="14" t="s">
        <v>122</v>
      </c>
      <c r="C130" s="5">
        <v>1</v>
      </c>
      <c r="D130" s="5" t="s">
        <v>11</v>
      </c>
      <c r="F130" s="43">
        <f t="shared" si="7"/>
        <v>0</v>
      </c>
    </row>
    <row r="131" spans="1:6" s="26" customFormat="1" ht="12.75">
      <c r="A131" s="13">
        <v>7</v>
      </c>
      <c r="B131" s="24" t="s">
        <v>202</v>
      </c>
      <c r="C131" s="25">
        <v>1</v>
      </c>
      <c r="D131" s="25" t="s">
        <v>11</v>
      </c>
      <c r="F131" s="43">
        <f t="shared" si="7"/>
        <v>0</v>
      </c>
    </row>
    <row r="132" spans="1:6" s="2" customFormat="1" ht="12.75">
      <c r="A132" s="13">
        <v>8</v>
      </c>
      <c r="B132" s="14" t="s">
        <v>24</v>
      </c>
      <c r="C132" s="5">
        <v>4</v>
      </c>
      <c r="D132" s="5" t="s">
        <v>0</v>
      </c>
      <c r="F132" s="43">
        <f t="shared" si="7"/>
        <v>0</v>
      </c>
    </row>
    <row r="133" spans="1:6" s="2" customFormat="1" ht="12.75">
      <c r="A133" s="13">
        <v>9</v>
      </c>
      <c r="B133" s="14" t="s">
        <v>26</v>
      </c>
      <c r="C133" s="5">
        <v>14</v>
      </c>
      <c r="D133" s="5" t="s">
        <v>0</v>
      </c>
      <c r="F133" s="43">
        <f t="shared" si="7"/>
        <v>0</v>
      </c>
    </row>
    <row r="134" spans="1:6" s="2" customFormat="1" ht="12.75">
      <c r="A134" s="13">
        <v>10</v>
      </c>
      <c r="B134" s="14" t="s">
        <v>25</v>
      </c>
      <c r="C134" s="5">
        <v>6</v>
      </c>
      <c r="D134" s="5" t="s">
        <v>0</v>
      </c>
      <c r="F134" s="43">
        <f t="shared" si="7"/>
        <v>0</v>
      </c>
    </row>
    <row r="135" spans="1:6" s="2" customFormat="1" ht="12.75">
      <c r="A135" s="13">
        <v>11</v>
      </c>
      <c r="B135" s="14" t="s">
        <v>15</v>
      </c>
      <c r="C135" s="5">
        <v>1</v>
      </c>
      <c r="D135" s="5" t="s">
        <v>0</v>
      </c>
      <c r="F135" s="43">
        <f t="shared" si="7"/>
        <v>0</v>
      </c>
    </row>
    <row r="136" spans="1:6" s="2" customFormat="1" ht="15.75">
      <c r="A136" s="18"/>
      <c r="B136" s="20" t="s">
        <v>125</v>
      </c>
      <c r="C136" s="19"/>
      <c r="D136" s="19"/>
      <c r="E136" s="45"/>
      <c r="F136" s="40">
        <f>+F138+F139</f>
        <v>0</v>
      </c>
    </row>
    <row r="137" spans="1:6" s="2" customFormat="1" ht="12.75">
      <c r="A137" s="3" t="s">
        <v>4</v>
      </c>
      <c r="B137" s="4" t="s">
        <v>5</v>
      </c>
      <c r="C137" s="4" t="s">
        <v>6</v>
      </c>
      <c r="D137" s="4" t="s">
        <v>7</v>
      </c>
      <c r="E137" s="46"/>
      <c r="F137" s="46"/>
    </row>
    <row r="138" spans="1:6" s="26" customFormat="1" ht="12.75">
      <c r="A138" s="23">
        <v>1</v>
      </c>
      <c r="B138" s="24" t="s">
        <v>126</v>
      </c>
      <c r="C138" s="25">
        <v>1</v>
      </c>
      <c r="D138" s="25" t="s">
        <v>11</v>
      </c>
      <c r="F138" s="43">
        <f t="shared" ref="F138:F139" si="8">+C138*E138</f>
        <v>0</v>
      </c>
    </row>
    <row r="139" spans="1:6" s="26" customFormat="1" ht="12.75">
      <c r="A139" s="23">
        <v>2</v>
      </c>
      <c r="B139" s="24" t="s">
        <v>127</v>
      </c>
      <c r="C139" s="25">
        <v>1</v>
      </c>
      <c r="D139" s="25" t="s">
        <v>11</v>
      </c>
      <c r="F139" s="43">
        <f t="shared" si="8"/>
        <v>0</v>
      </c>
    </row>
    <row r="140" spans="1:6" ht="26.25">
      <c r="E140" s="37" t="s">
        <v>328</v>
      </c>
      <c r="F140" s="37" t="s">
        <v>329</v>
      </c>
    </row>
    <row r="141" spans="1:6" ht="15.75" customHeight="1">
      <c r="A141" s="7"/>
      <c r="B141" s="8" t="s">
        <v>128</v>
      </c>
      <c r="C141" s="8"/>
      <c r="D141" s="8"/>
      <c r="E141" s="44"/>
      <c r="F141" s="39">
        <f>+F142+F159+F173+F192+F203</f>
        <v>0</v>
      </c>
    </row>
    <row r="142" spans="1:6" s="21" customFormat="1" ht="15.75">
      <c r="A142" s="18"/>
      <c r="B142" s="20" t="s">
        <v>140</v>
      </c>
      <c r="C142" s="19"/>
      <c r="D142" s="19"/>
      <c r="E142" s="45"/>
      <c r="F142" s="40">
        <f>+F144+F145+F146+F147+F148+F149+F150+F151+F152+F153+F154+F155+F156+F157+F158</f>
        <v>0</v>
      </c>
    </row>
    <row r="143" spans="1:6" s="2" customFormat="1" ht="12.75">
      <c r="A143" s="3" t="s">
        <v>4</v>
      </c>
      <c r="B143" s="4" t="s">
        <v>5</v>
      </c>
      <c r="C143" s="4" t="s">
        <v>6</v>
      </c>
      <c r="D143" s="4" t="s">
        <v>7</v>
      </c>
      <c r="E143" s="46"/>
      <c r="F143" s="46"/>
    </row>
    <row r="144" spans="1:6" s="2" customFormat="1" ht="12.75">
      <c r="A144" s="13">
        <v>1</v>
      </c>
      <c r="B144" s="14" t="s">
        <v>139</v>
      </c>
      <c r="C144" s="5">
        <v>3</v>
      </c>
      <c r="D144" s="5" t="s">
        <v>0</v>
      </c>
      <c r="F144" s="43">
        <f t="shared" ref="F144:F158" si="9">+C144*E144</f>
        <v>0</v>
      </c>
    </row>
    <row r="145" spans="1:6" s="2" customFormat="1" ht="12.75">
      <c r="A145" s="13">
        <v>2</v>
      </c>
      <c r="B145" s="14" t="s">
        <v>78</v>
      </c>
      <c r="C145" s="5">
        <v>4</v>
      </c>
      <c r="D145" s="5" t="s">
        <v>0</v>
      </c>
      <c r="F145" s="43">
        <f t="shared" si="9"/>
        <v>0</v>
      </c>
    </row>
    <row r="146" spans="1:6" s="2" customFormat="1" ht="12.75">
      <c r="A146" s="13">
        <v>3</v>
      </c>
      <c r="B146" s="14" t="s">
        <v>129</v>
      </c>
      <c r="C146" s="5">
        <v>3</v>
      </c>
      <c r="D146" s="5" t="s">
        <v>0</v>
      </c>
      <c r="F146" s="43">
        <f t="shared" si="9"/>
        <v>0</v>
      </c>
    </row>
    <row r="147" spans="1:6" s="2" customFormat="1" ht="12.75">
      <c r="A147" s="13">
        <v>4</v>
      </c>
      <c r="B147" s="14" t="s">
        <v>148</v>
      </c>
      <c r="C147" s="5">
        <v>9</v>
      </c>
      <c r="D147" s="5" t="s">
        <v>0</v>
      </c>
      <c r="F147" s="43">
        <f t="shared" si="9"/>
        <v>0</v>
      </c>
    </row>
    <row r="148" spans="1:6" s="2" customFormat="1" ht="12.75">
      <c r="A148" s="13">
        <v>5</v>
      </c>
      <c r="B148" s="14" t="s">
        <v>150</v>
      </c>
      <c r="C148" s="5">
        <v>1</v>
      </c>
      <c r="D148" s="5" t="s">
        <v>0</v>
      </c>
      <c r="F148" s="43">
        <f t="shared" si="9"/>
        <v>0</v>
      </c>
    </row>
    <row r="149" spans="1:6" s="2" customFormat="1" ht="12.75">
      <c r="A149" s="13">
        <v>6</v>
      </c>
      <c r="B149" s="14" t="s">
        <v>132</v>
      </c>
      <c r="C149" s="5">
        <v>1</v>
      </c>
      <c r="D149" s="5" t="s">
        <v>0</v>
      </c>
      <c r="F149" s="43">
        <f t="shared" si="9"/>
        <v>0</v>
      </c>
    </row>
    <row r="150" spans="1:6" s="2" customFormat="1" ht="12.75">
      <c r="A150" s="13">
        <v>7</v>
      </c>
      <c r="B150" s="14" t="s">
        <v>131</v>
      </c>
      <c r="C150" s="5">
        <v>1</v>
      </c>
      <c r="D150" s="5" t="s">
        <v>0</v>
      </c>
      <c r="F150" s="43">
        <f t="shared" si="9"/>
        <v>0</v>
      </c>
    </row>
    <row r="151" spans="1:6" s="2" customFormat="1" ht="12.75">
      <c r="A151" s="13">
        <v>8</v>
      </c>
      <c r="B151" s="14" t="s">
        <v>83</v>
      </c>
      <c r="C151" s="5">
        <v>1</v>
      </c>
      <c r="D151" s="5" t="s">
        <v>0</v>
      </c>
      <c r="F151" s="43">
        <f t="shared" si="9"/>
        <v>0</v>
      </c>
    </row>
    <row r="152" spans="1:6" s="2" customFormat="1" ht="12.75">
      <c r="A152" s="13">
        <v>9</v>
      </c>
      <c r="B152" s="14" t="s">
        <v>130</v>
      </c>
      <c r="C152" s="5">
        <v>1</v>
      </c>
      <c r="D152" s="5" t="s">
        <v>0</v>
      </c>
      <c r="F152" s="43">
        <f t="shared" si="9"/>
        <v>0</v>
      </c>
    </row>
    <row r="153" spans="1:6" s="2" customFormat="1" ht="12.75">
      <c r="A153" s="13">
        <v>10</v>
      </c>
      <c r="B153" s="14" t="s">
        <v>82</v>
      </c>
      <c r="C153" s="5">
        <v>1</v>
      </c>
      <c r="D153" s="5" t="s">
        <v>0</v>
      </c>
      <c r="F153" s="43">
        <f t="shared" si="9"/>
        <v>0</v>
      </c>
    </row>
    <row r="154" spans="1:6" s="2" customFormat="1" ht="12.75">
      <c r="A154" s="13">
        <v>11</v>
      </c>
      <c r="B154" s="14" t="s">
        <v>1</v>
      </c>
      <c r="C154" s="5">
        <v>6</v>
      </c>
      <c r="D154" s="5" t="s">
        <v>0</v>
      </c>
      <c r="F154" s="43">
        <f t="shared" si="9"/>
        <v>0</v>
      </c>
    </row>
    <row r="155" spans="1:6" s="2" customFormat="1" ht="12.75">
      <c r="A155" s="13">
        <v>12</v>
      </c>
      <c r="B155" s="14" t="s">
        <v>75</v>
      </c>
      <c r="C155" s="5">
        <v>4</v>
      </c>
      <c r="D155" s="5" t="s">
        <v>0</v>
      </c>
      <c r="F155" s="43">
        <f t="shared" si="9"/>
        <v>0</v>
      </c>
    </row>
    <row r="156" spans="1:6" s="2" customFormat="1" ht="12.75">
      <c r="A156" s="13">
        <v>13</v>
      </c>
      <c r="B156" s="14" t="s">
        <v>81</v>
      </c>
      <c r="C156" s="5">
        <v>10</v>
      </c>
      <c r="D156" s="5" t="s">
        <v>0</v>
      </c>
      <c r="F156" s="43">
        <f t="shared" si="9"/>
        <v>0</v>
      </c>
    </row>
    <row r="157" spans="1:6" s="2" customFormat="1" ht="12.75">
      <c r="A157" s="13">
        <v>14</v>
      </c>
      <c r="B157" s="14" t="s">
        <v>134</v>
      </c>
      <c r="C157" s="5">
        <v>1</v>
      </c>
      <c r="D157" s="5" t="s">
        <v>0</v>
      </c>
      <c r="F157" s="43">
        <f t="shared" si="9"/>
        <v>0</v>
      </c>
    </row>
    <row r="158" spans="1:6" s="2" customFormat="1" ht="12.75">
      <c r="A158" s="13">
        <v>15</v>
      </c>
      <c r="B158" s="14" t="s">
        <v>133</v>
      </c>
      <c r="C158" s="5">
        <v>5</v>
      </c>
      <c r="D158" s="5" t="s">
        <v>0</v>
      </c>
      <c r="F158" s="43">
        <f t="shared" si="9"/>
        <v>0</v>
      </c>
    </row>
    <row r="159" spans="1:6" s="2" customFormat="1" ht="15.75">
      <c r="A159" s="18"/>
      <c r="B159" s="20" t="s">
        <v>84</v>
      </c>
      <c r="C159" s="19"/>
      <c r="D159" s="19"/>
      <c r="E159" s="45"/>
      <c r="F159" s="40">
        <f>+F161+F162+F163+F164+F165+F166+F167+F168+F169+F170+F171+F172</f>
        <v>0</v>
      </c>
    </row>
    <row r="160" spans="1:6" s="2" customFormat="1" ht="12.75">
      <c r="A160" s="3" t="s">
        <v>4</v>
      </c>
      <c r="B160" s="4" t="s">
        <v>5</v>
      </c>
      <c r="C160" s="4" t="s">
        <v>6</v>
      </c>
      <c r="D160" s="4" t="s">
        <v>7</v>
      </c>
      <c r="E160" s="46"/>
      <c r="F160" s="46"/>
    </row>
    <row r="161" spans="1:6" s="2" customFormat="1" ht="12.75">
      <c r="A161" s="13">
        <v>1</v>
      </c>
      <c r="B161" s="14" t="s">
        <v>135</v>
      </c>
      <c r="C161" s="5">
        <v>14</v>
      </c>
      <c r="D161" s="5" t="s">
        <v>0</v>
      </c>
      <c r="F161" s="43">
        <f t="shared" ref="F161:F172" si="10">+C161*E161</f>
        <v>0</v>
      </c>
    </row>
    <row r="162" spans="1:6" s="2" customFormat="1" ht="12.75">
      <c r="A162" s="13">
        <v>2</v>
      </c>
      <c r="B162" s="14" t="s">
        <v>87</v>
      </c>
      <c r="C162" s="5">
        <v>14</v>
      </c>
      <c r="D162" s="5" t="s">
        <v>0</v>
      </c>
      <c r="F162" s="43">
        <f t="shared" si="10"/>
        <v>0</v>
      </c>
    </row>
    <row r="163" spans="1:6" s="2" customFormat="1" ht="12.75">
      <c r="A163" s="13">
        <v>3</v>
      </c>
      <c r="B163" s="14" t="s">
        <v>18</v>
      </c>
      <c r="C163" s="5">
        <v>19</v>
      </c>
      <c r="D163" s="5" t="s">
        <v>0</v>
      </c>
      <c r="F163" s="43">
        <f t="shared" si="10"/>
        <v>0</v>
      </c>
    </row>
    <row r="164" spans="1:6" s="2" customFormat="1" ht="12.75">
      <c r="A164" s="13">
        <v>4</v>
      </c>
      <c r="B164" s="14" t="s">
        <v>149</v>
      </c>
      <c r="C164" s="5">
        <v>7</v>
      </c>
      <c r="D164" s="5" t="s">
        <v>0</v>
      </c>
      <c r="F164" s="43">
        <f t="shared" si="10"/>
        <v>0</v>
      </c>
    </row>
    <row r="165" spans="1:6" s="2" customFormat="1" ht="12.75">
      <c r="A165" s="13">
        <v>5</v>
      </c>
      <c r="B165" s="14" t="s">
        <v>19</v>
      </c>
      <c r="C165" s="5">
        <v>26</v>
      </c>
      <c r="D165" s="5" t="s">
        <v>0</v>
      </c>
      <c r="F165" s="43">
        <f t="shared" si="10"/>
        <v>0</v>
      </c>
    </row>
    <row r="166" spans="1:6" s="2" customFormat="1" ht="12.75">
      <c r="A166" s="13">
        <v>6</v>
      </c>
      <c r="B166" s="14" t="s">
        <v>90</v>
      </c>
      <c r="C166" s="5">
        <v>11</v>
      </c>
      <c r="D166" s="5" t="s">
        <v>0</v>
      </c>
      <c r="F166" s="43">
        <f t="shared" si="10"/>
        <v>0</v>
      </c>
    </row>
    <row r="167" spans="1:6" s="2" customFormat="1" ht="12.75">
      <c r="A167" s="13">
        <v>7</v>
      </c>
      <c r="B167" s="14" t="s">
        <v>22</v>
      </c>
      <c r="C167" s="5">
        <v>11</v>
      </c>
      <c r="D167" s="5" t="s">
        <v>0</v>
      </c>
      <c r="F167" s="43">
        <f t="shared" si="10"/>
        <v>0</v>
      </c>
    </row>
    <row r="168" spans="1:6" s="2" customFormat="1" ht="12.75">
      <c r="A168" s="13">
        <v>8</v>
      </c>
      <c r="B168" s="14" t="s">
        <v>91</v>
      </c>
      <c r="C168" s="5">
        <v>11</v>
      </c>
      <c r="D168" s="5" t="s">
        <v>0</v>
      </c>
      <c r="F168" s="43">
        <f t="shared" si="10"/>
        <v>0</v>
      </c>
    </row>
    <row r="169" spans="1:6" s="2" customFormat="1" ht="12.75">
      <c r="A169" s="13">
        <v>9</v>
      </c>
      <c r="B169" s="14" t="s">
        <v>92</v>
      </c>
      <c r="C169" s="5">
        <v>11</v>
      </c>
      <c r="D169" s="5" t="s">
        <v>0</v>
      </c>
      <c r="F169" s="43">
        <f t="shared" si="10"/>
        <v>0</v>
      </c>
    </row>
    <row r="170" spans="1:6" s="2" customFormat="1" ht="12.75">
      <c r="A170" s="13">
        <v>10</v>
      </c>
      <c r="B170" s="14" t="s">
        <v>136</v>
      </c>
      <c r="C170" s="5">
        <v>1</v>
      </c>
      <c r="D170" s="5" t="s">
        <v>0</v>
      </c>
      <c r="F170" s="43">
        <f t="shared" si="10"/>
        <v>0</v>
      </c>
    </row>
    <row r="171" spans="1:6" s="2" customFormat="1" ht="12.75">
      <c r="A171" s="13">
        <v>11</v>
      </c>
      <c r="B171" s="14" t="s">
        <v>137</v>
      </c>
      <c r="C171" s="5">
        <v>5</v>
      </c>
      <c r="D171" s="5" t="s">
        <v>0</v>
      </c>
      <c r="F171" s="43">
        <f t="shared" si="10"/>
        <v>0</v>
      </c>
    </row>
    <row r="172" spans="1:6" s="2" customFormat="1" ht="12.75">
      <c r="A172" s="13">
        <v>12</v>
      </c>
      <c r="B172" s="14" t="s">
        <v>138</v>
      </c>
      <c r="C172" s="5">
        <v>1</v>
      </c>
      <c r="D172" s="5" t="s">
        <v>0</v>
      </c>
      <c r="F172" s="43">
        <f t="shared" si="10"/>
        <v>0</v>
      </c>
    </row>
    <row r="173" spans="1:6" s="2" customFormat="1" ht="15.75">
      <c r="A173" s="18"/>
      <c r="B173" s="20" t="s">
        <v>166</v>
      </c>
      <c r="C173" s="19"/>
      <c r="D173" s="19"/>
      <c r="E173" s="45"/>
      <c r="F173" s="40">
        <f>+F175+F176+F177+F178+F179+F180+F181+F182+F183+F184+F185+F186+F187+F188+F189+F190+F191</f>
        <v>0</v>
      </c>
    </row>
    <row r="174" spans="1:6" s="2" customFormat="1" ht="12.75">
      <c r="A174" s="3" t="s">
        <v>4</v>
      </c>
      <c r="B174" s="4" t="s">
        <v>5</v>
      </c>
      <c r="C174" s="4" t="s">
        <v>6</v>
      </c>
      <c r="D174" s="4" t="s">
        <v>7</v>
      </c>
      <c r="E174" s="46"/>
      <c r="F174" s="46"/>
    </row>
    <row r="175" spans="1:6" s="2" customFormat="1" ht="12.75">
      <c r="A175" s="23">
        <v>1</v>
      </c>
      <c r="B175" s="24" t="s">
        <v>2</v>
      </c>
      <c r="C175" s="25">
        <v>1</v>
      </c>
      <c r="D175" s="25" t="s">
        <v>0</v>
      </c>
      <c r="F175" s="43">
        <f t="shared" ref="F175:F191" si="11">+C175*E175</f>
        <v>0</v>
      </c>
    </row>
    <row r="176" spans="1:6" s="2" customFormat="1" ht="12.75">
      <c r="A176" s="23">
        <v>2</v>
      </c>
      <c r="B176" s="24" t="s">
        <v>3</v>
      </c>
      <c r="C176" s="25">
        <v>1</v>
      </c>
      <c r="D176" s="25" t="s">
        <v>0</v>
      </c>
      <c r="F176" s="43">
        <f t="shared" si="11"/>
        <v>0</v>
      </c>
    </row>
    <row r="177" spans="1:6" s="2" customFormat="1" ht="12.75">
      <c r="A177" s="23">
        <v>3</v>
      </c>
      <c r="B177" s="24" t="s">
        <v>109</v>
      </c>
      <c r="C177" s="25">
        <v>9</v>
      </c>
      <c r="D177" s="25" t="s">
        <v>0</v>
      </c>
      <c r="F177" s="43">
        <f t="shared" si="11"/>
        <v>0</v>
      </c>
    </row>
    <row r="178" spans="1:6" s="2" customFormat="1" ht="12.75">
      <c r="A178" s="23">
        <v>4</v>
      </c>
      <c r="B178" s="24" t="s">
        <v>111</v>
      </c>
      <c r="C178" s="25">
        <v>3</v>
      </c>
      <c r="D178" s="25" t="s">
        <v>0</v>
      </c>
      <c r="F178" s="43">
        <f t="shared" si="11"/>
        <v>0</v>
      </c>
    </row>
    <row r="179" spans="1:6" s="26" customFormat="1" ht="12.75">
      <c r="A179" s="23">
        <v>5</v>
      </c>
      <c r="B179" s="24" t="s">
        <v>115</v>
      </c>
      <c r="C179" s="25">
        <v>3</v>
      </c>
      <c r="D179" s="25" t="s">
        <v>0</v>
      </c>
      <c r="F179" s="43">
        <f t="shared" si="11"/>
        <v>0</v>
      </c>
    </row>
    <row r="180" spans="1:6" s="2" customFormat="1" ht="12.75">
      <c r="A180" s="23">
        <v>6</v>
      </c>
      <c r="B180" s="24" t="s">
        <v>112</v>
      </c>
      <c r="C180" s="25">
        <v>141</v>
      </c>
      <c r="D180" s="25" t="s">
        <v>0</v>
      </c>
      <c r="F180" s="43">
        <f t="shared" si="11"/>
        <v>0</v>
      </c>
    </row>
    <row r="181" spans="1:6" s="2" customFormat="1" ht="12.75">
      <c r="A181" s="23">
        <v>7</v>
      </c>
      <c r="B181" s="24" t="s">
        <v>114</v>
      </c>
      <c r="C181" s="25">
        <v>30</v>
      </c>
      <c r="D181" s="25" t="s">
        <v>0</v>
      </c>
      <c r="F181" s="43">
        <f t="shared" si="11"/>
        <v>0</v>
      </c>
    </row>
    <row r="182" spans="1:6" s="2" customFormat="1" ht="12.75">
      <c r="A182" s="23">
        <v>8</v>
      </c>
      <c r="B182" s="24" t="s">
        <v>113</v>
      </c>
      <c r="C182" s="25">
        <v>16</v>
      </c>
      <c r="D182" s="25" t="s">
        <v>0</v>
      </c>
      <c r="F182" s="43">
        <f t="shared" si="11"/>
        <v>0</v>
      </c>
    </row>
    <row r="183" spans="1:6" s="2" customFormat="1" ht="12.75">
      <c r="A183" s="23">
        <v>9</v>
      </c>
      <c r="B183" s="24" t="s">
        <v>145</v>
      </c>
      <c r="C183" s="25">
        <v>6</v>
      </c>
      <c r="D183" s="25" t="s">
        <v>0</v>
      </c>
      <c r="F183" s="43">
        <f t="shared" si="11"/>
        <v>0</v>
      </c>
    </row>
    <row r="184" spans="1:6" s="2" customFormat="1" ht="12.75">
      <c r="A184" s="23">
        <v>10</v>
      </c>
      <c r="B184" s="24" t="s">
        <v>146</v>
      </c>
      <c r="C184" s="25">
        <v>6</v>
      </c>
      <c r="D184" s="25" t="s">
        <v>0</v>
      </c>
      <c r="F184" s="43">
        <f t="shared" si="11"/>
        <v>0</v>
      </c>
    </row>
    <row r="185" spans="1:6" s="2" customFormat="1" ht="12.75">
      <c r="A185" s="23">
        <v>11</v>
      </c>
      <c r="B185" s="24" t="s">
        <v>116</v>
      </c>
      <c r="C185" s="25">
        <v>32</v>
      </c>
      <c r="D185" s="25" t="s">
        <v>0</v>
      </c>
      <c r="F185" s="43">
        <f t="shared" si="11"/>
        <v>0</v>
      </c>
    </row>
    <row r="186" spans="1:6" s="2" customFormat="1" ht="12.75">
      <c r="A186" s="23">
        <v>12</v>
      </c>
      <c r="B186" s="24" t="s">
        <v>117</v>
      </c>
      <c r="C186" s="25">
        <v>2</v>
      </c>
      <c r="D186" s="25" t="s">
        <v>0</v>
      </c>
      <c r="F186" s="43">
        <f t="shared" si="11"/>
        <v>0</v>
      </c>
    </row>
    <row r="187" spans="1:6" s="2" customFormat="1" ht="12.75">
      <c r="A187" s="23">
        <v>13</v>
      </c>
      <c r="B187" s="24" t="s">
        <v>143</v>
      </c>
      <c r="C187" s="25">
        <v>3</v>
      </c>
      <c r="D187" s="25" t="s">
        <v>0</v>
      </c>
      <c r="F187" s="43">
        <f t="shared" si="11"/>
        <v>0</v>
      </c>
    </row>
    <row r="188" spans="1:6" s="2" customFormat="1" ht="12.75">
      <c r="A188" s="23">
        <v>14</v>
      </c>
      <c r="B188" s="24" t="s">
        <v>144</v>
      </c>
      <c r="C188" s="25">
        <v>3</v>
      </c>
      <c r="D188" s="25" t="s">
        <v>0</v>
      </c>
      <c r="F188" s="43">
        <f t="shared" si="11"/>
        <v>0</v>
      </c>
    </row>
    <row r="189" spans="1:6" s="2" customFormat="1" ht="12.75">
      <c r="A189" s="23">
        <v>15</v>
      </c>
      <c r="B189" s="24" t="s">
        <v>118</v>
      </c>
      <c r="C189" s="25">
        <v>4</v>
      </c>
      <c r="D189" s="25" t="s">
        <v>0</v>
      </c>
      <c r="F189" s="43">
        <f t="shared" si="11"/>
        <v>0</v>
      </c>
    </row>
    <row r="190" spans="1:6" s="2" customFormat="1" ht="12.75">
      <c r="A190" s="23">
        <v>16</v>
      </c>
      <c r="B190" s="27" t="s">
        <v>120</v>
      </c>
      <c r="C190" s="25">
        <v>1</v>
      </c>
      <c r="D190" s="25" t="s">
        <v>0</v>
      </c>
      <c r="F190" s="43">
        <f t="shared" si="11"/>
        <v>0</v>
      </c>
    </row>
    <row r="191" spans="1:6" s="2" customFormat="1" ht="12.75">
      <c r="A191" s="23">
        <v>17</v>
      </c>
      <c r="B191" s="27" t="s">
        <v>121</v>
      </c>
      <c r="C191" s="25">
        <v>10</v>
      </c>
      <c r="D191" s="25" t="s">
        <v>0</v>
      </c>
      <c r="F191" s="43">
        <f t="shared" si="11"/>
        <v>0</v>
      </c>
    </row>
    <row r="192" spans="1:6" s="2" customFormat="1" ht="15.75">
      <c r="A192" s="18"/>
      <c r="B192" s="20" t="s">
        <v>123</v>
      </c>
      <c r="C192" s="19"/>
      <c r="D192" s="19"/>
      <c r="E192" s="45"/>
      <c r="F192" s="40">
        <f>+F194+F195+F196+F197+F198+F199+F200+F201+F202</f>
        <v>0</v>
      </c>
    </row>
    <row r="193" spans="1:6" s="2" customFormat="1" ht="12.75">
      <c r="A193" s="3" t="s">
        <v>4</v>
      </c>
      <c r="B193" s="4" t="s">
        <v>5</v>
      </c>
      <c r="C193" s="4" t="s">
        <v>6</v>
      </c>
      <c r="D193" s="4" t="s">
        <v>7</v>
      </c>
      <c r="E193" s="46"/>
      <c r="F193" s="46"/>
    </row>
    <row r="194" spans="1:6" s="2" customFormat="1" ht="12.75">
      <c r="A194" s="13">
        <v>1</v>
      </c>
      <c r="B194" s="14" t="s">
        <v>153</v>
      </c>
      <c r="C194" s="5">
        <v>1</v>
      </c>
      <c r="D194" s="5" t="s">
        <v>11</v>
      </c>
      <c r="F194" s="43">
        <f t="shared" ref="F194:F202" si="12">+C194*E194</f>
        <v>0</v>
      </c>
    </row>
    <row r="195" spans="1:6" s="2" customFormat="1" ht="12.75">
      <c r="A195" s="13">
        <v>2</v>
      </c>
      <c r="B195" s="14" t="s">
        <v>23</v>
      </c>
      <c r="C195" s="5">
        <v>39</v>
      </c>
      <c r="D195" s="5" t="s">
        <v>0</v>
      </c>
      <c r="F195" s="43">
        <f t="shared" si="12"/>
        <v>0</v>
      </c>
    </row>
    <row r="196" spans="1:6" s="2" customFormat="1" ht="12.75">
      <c r="A196" s="13">
        <v>3</v>
      </c>
      <c r="B196" s="14" t="s">
        <v>122</v>
      </c>
      <c r="C196" s="5">
        <v>1</v>
      </c>
      <c r="D196" s="5" t="s">
        <v>11</v>
      </c>
      <c r="F196" s="43">
        <f t="shared" si="12"/>
        <v>0</v>
      </c>
    </row>
    <row r="197" spans="1:6" s="26" customFormat="1" ht="12.75">
      <c r="A197" s="13">
        <v>4</v>
      </c>
      <c r="B197" s="24" t="s">
        <v>202</v>
      </c>
      <c r="C197" s="25">
        <v>1</v>
      </c>
      <c r="D197" s="25" t="s">
        <v>11</v>
      </c>
      <c r="F197" s="43">
        <f t="shared" si="12"/>
        <v>0</v>
      </c>
    </row>
    <row r="198" spans="1:6" s="2" customFormat="1" ht="12.75">
      <c r="A198" s="13">
        <v>5</v>
      </c>
      <c r="B198" s="14" t="s">
        <v>24</v>
      </c>
      <c r="C198" s="5">
        <v>5</v>
      </c>
      <c r="D198" s="5" t="s">
        <v>0</v>
      </c>
      <c r="F198" s="43">
        <f t="shared" si="12"/>
        <v>0</v>
      </c>
    </row>
    <row r="199" spans="1:6" s="2" customFormat="1" ht="12.75">
      <c r="A199" s="13">
        <v>6</v>
      </c>
      <c r="B199" s="14" t="s">
        <v>26</v>
      </c>
      <c r="C199" s="5">
        <v>16</v>
      </c>
      <c r="D199" s="5" t="s">
        <v>0</v>
      </c>
      <c r="F199" s="43">
        <f t="shared" si="12"/>
        <v>0</v>
      </c>
    </row>
    <row r="200" spans="1:6" s="2" customFormat="1" ht="12.75">
      <c r="A200" s="13">
        <v>7</v>
      </c>
      <c r="B200" s="14" t="s">
        <v>25</v>
      </c>
      <c r="C200" s="5">
        <v>16</v>
      </c>
      <c r="D200" s="5" t="s">
        <v>0</v>
      </c>
      <c r="F200" s="43">
        <f t="shared" si="12"/>
        <v>0</v>
      </c>
    </row>
    <row r="201" spans="1:6" s="2" customFormat="1" ht="12.75">
      <c r="A201" s="13">
        <v>8</v>
      </c>
      <c r="B201" s="14" t="s">
        <v>141</v>
      </c>
      <c r="C201" s="5">
        <v>2</v>
      </c>
      <c r="D201" s="5" t="s">
        <v>0</v>
      </c>
      <c r="F201" s="43">
        <f t="shared" si="12"/>
        <v>0</v>
      </c>
    </row>
    <row r="202" spans="1:6" s="2" customFormat="1" ht="12.75">
      <c r="A202" s="13">
        <v>9</v>
      </c>
      <c r="B202" s="14" t="s">
        <v>15</v>
      </c>
      <c r="C202" s="5">
        <v>1</v>
      </c>
      <c r="D202" s="5" t="s">
        <v>0</v>
      </c>
      <c r="F202" s="43">
        <f t="shared" si="12"/>
        <v>0</v>
      </c>
    </row>
    <row r="203" spans="1:6" s="2" customFormat="1" ht="15.75">
      <c r="A203" s="18"/>
      <c r="B203" s="20" t="s">
        <v>125</v>
      </c>
      <c r="C203" s="19"/>
      <c r="D203" s="19"/>
      <c r="E203" s="45"/>
      <c r="F203" s="40">
        <f>+F205+F206</f>
        <v>0</v>
      </c>
    </row>
    <row r="204" spans="1:6" s="2" customFormat="1" ht="12.75">
      <c r="A204" s="3" t="s">
        <v>4</v>
      </c>
      <c r="B204" s="4" t="s">
        <v>5</v>
      </c>
      <c r="C204" s="4" t="s">
        <v>6</v>
      </c>
      <c r="D204" s="4" t="s">
        <v>7</v>
      </c>
      <c r="E204" s="46"/>
      <c r="F204" s="46"/>
    </row>
    <row r="205" spans="1:6" s="26" customFormat="1" ht="12.75">
      <c r="A205" s="23">
        <v>1</v>
      </c>
      <c r="B205" s="24" t="s">
        <v>126</v>
      </c>
      <c r="C205" s="25">
        <v>1</v>
      </c>
      <c r="D205" s="25" t="s">
        <v>11</v>
      </c>
      <c r="E205" s="2"/>
      <c r="F205" s="43">
        <f t="shared" ref="F205:F206" si="13">+C205*E205</f>
        <v>0</v>
      </c>
    </row>
    <row r="206" spans="1:6" s="26" customFormat="1" ht="12.75">
      <c r="A206" s="23">
        <v>2</v>
      </c>
      <c r="B206" s="24" t="s">
        <v>127</v>
      </c>
      <c r="C206" s="25">
        <v>1</v>
      </c>
      <c r="D206" s="25" t="s">
        <v>11</v>
      </c>
      <c r="F206" s="43">
        <f t="shared" si="13"/>
        <v>0</v>
      </c>
    </row>
    <row r="207" spans="1:6" ht="26.25">
      <c r="E207" s="37" t="s">
        <v>328</v>
      </c>
      <c r="F207" s="37" t="s">
        <v>329</v>
      </c>
    </row>
    <row r="208" spans="1:6" ht="15.75" customHeight="1">
      <c r="A208" s="7"/>
      <c r="B208" s="8" t="s">
        <v>142</v>
      </c>
      <c r="C208" s="8"/>
      <c r="D208" s="8"/>
      <c r="E208" s="44"/>
      <c r="F208" s="39">
        <f>+F209+F220+F234+F253+F263</f>
        <v>0</v>
      </c>
    </row>
    <row r="209" spans="1:6" s="21" customFormat="1" ht="15.75">
      <c r="A209" s="18"/>
      <c r="B209" s="20" t="s">
        <v>140</v>
      </c>
      <c r="C209" s="19"/>
      <c r="D209" s="19"/>
      <c r="E209" s="45"/>
      <c r="F209" s="40">
        <f>+F211+F212+F213+F214+F215+F216+F217+F218+F219</f>
        <v>0</v>
      </c>
    </row>
    <row r="210" spans="1:6" s="2" customFormat="1" ht="12.75">
      <c r="A210" s="3" t="s">
        <v>4</v>
      </c>
      <c r="B210" s="4" t="s">
        <v>5</v>
      </c>
      <c r="C210" s="4" t="s">
        <v>6</v>
      </c>
      <c r="D210" s="4" t="s">
        <v>7</v>
      </c>
      <c r="E210" s="46"/>
      <c r="F210" s="46"/>
    </row>
    <row r="211" spans="1:6" s="2" customFormat="1" ht="12.75">
      <c r="A211" s="13">
        <v>1</v>
      </c>
      <c r="B211" s="14" t="s">
        <v>147</v>
      </c>
      <c r="C211" s="5">
        <v>3</v>
      </c>
      <c r="D211" s="5" t="s">
        <v>0</v>
      </c>
      <c r="F211" s="43">
        <f t="shared" ref="F211:F219" si="14">+C211*E211</f>
        <v>0</v>
      </c>
    </row>
    <row r="212" spans="1:6" s="2" customFormat="1" ht="12.75">
      <c r="A212" s="13">
        <v>2</v>
      </c>
      <c r="B212" s="14" t="s">
        <v>78</v>
      </c>
      <c r="C212" s="5">
        <v>4</v>
      </c>
      <c r="D212" s="5" t="s">
        <v>0</v>
      </c>
      <c r="F212" s="43">
        <f t="shared" si="14"/>
        <v>0</v>
      </c>
    </row>
    <row r="213" spans="1:6" s="2" customFormat="1" ht="12.75">
      <c r="A213" s="13">
        <v>3</v>
      </c>
      <c r="B213" s="14" t="s">
        <v>129</v>
      </c>
      <c r="C213" s="5">
        <v>12</v>
      </c>
      <c r="D213" s="5" t="s">
        <v>0</v>
      </c>
      <c r="F213" s="43">
        <f t="shared" si="14"/>
        <v>0</v>
      </c>
    </row>
    <row r="214" spans="1:6" s="26" customFormat="1" ht="12.75">
      <c r="A214" s="13">
        <v>4</v>
      </c>
      <c r="B214" s="24" t="s">
        <v>132</v>
      </c>
      <c r="C214" s="25">
        <v>2</v>
      </c>
      <c r="D214" s="25" t="s">
        <v>0</v>
      </c>
      <c r="F214" s="43">
        <f t="shared" si="14"/>
        <v>0</v>
      </c>
    </row>
    <row r="215" spans="1:6" s="26" customFormat="1" ht="12.75">
      <c r="A215" s="13">
        <v>5</v>
      </c>
      <c r="B215" s="24" t="s">
        <v>151</v>
      </c>
      <c r="C215" s="25">
        <v>4</v>
      </c>
      <c r="D215" s="25" t="s">
        <v>0</v>
      </c>
      <c r="F215" s="43">
        <f t="shared" si="14"/>
        <v>0</v>
      </c>
    </row>
    <row r="216" spans="1:6" s="26" customFormat="1" ht="12.75">
      <c r="A216" s="13">
        <v>6</v>
      </c>
      <c r="B216" s="24" t="s">
        <v>1</v>
      </c>
      <c r="C216" s="25">
        <v>6</v>
      </c>
      <c r="D216" s="25" t="s">
        <v>0</v>
      </c>
      <c r="F216" s="43">
        <f t="shared" si="14"/>
        <v>0</v>
      </c>
    </row>
    <row r="217" spans="1:6" s="26" customFormat="1" ht="12.75">
      <c r="A217" s="13">
        <v>7</v>
      </c>
      <c r="B217" s="24" t="s">
        <v>75</v>
      </c>
      <c r="C217" s="25">
        <v>1</v>
      </c>
      <c r="D217" s="25" t="s">
        <v>0</v>
      </c>
      <c r="F217" s="43">
        <f t="shared" si="14"/>
        <v>0</v>
      </c>
    </row>
    <row r="218" spans="1:6" s="26" customFormat="1" ht="12.75">
      <c r="A218" s="13">
        <v>8</v>
      </c>
      <c r="B218" s="24" t="s">
        <v>81</v>
      </c>
      <c r="C218" s="25">
        <v>14</v>
      </c>
      <c r="D218" s="25" t="s">
        <v>0</v>
      </c>
      <c r="F218" s="43">
        <f t="shared" si="14"/>
        <v>0</v>
      </c>
    </row>
    <row r="219" spans="1:6" s="26" customFormat="1" ht="12.75">
      <c r="A219" s="13">
        <v>9</v>
      </c>
      <c r="B219" s="24" t="s">
        <v>133</v>
      </c>
      <c r="C219" s="25">
        <v>3</v>
      </c>
      <c r="D219" s="25" t="s">
        <v>0</v>
      </c>
      <c r="F219" s="43">
        <f t="shared" si="14"/>
        <v>0</v>
      </c>
    </row>
    <row r="220" spans="1:6" s="2" customFormat="1" ht="15.75">
      <c r="A220" s="18"/>
      <c r="B220" s="20" t="s">
        <v>84</v>
      </c>
      <c r="C220" s="19"/>
      <c r="D220" s="19"/>
      <c r="E220" s="45"/>
      <c r="F220" s="40">
        <f>+F222+F223+F224+F225+F226+F227+F228+F229+F230+F231+F232+F233</f>
        <v>0</v>
      </c>
    </row>
    <row r="221" spans="1:6" s="2" customFormat="1" ht="12.75">
      <c r="A221" s="3" t="s">
        <v>4</v>
      </c>
      <c r="B221" s="4" t="s">
        <v>5</v>
      </c>
      <c r="C221" s="4" t="s">
        <v>6</v>
      </c>
      <c r="D221" s="4" t="s">
        <v>7</v>
      </c>
      <c r="E221" s="46"/>
      <c r="F221" s="46"/>
    </row>
    <row r="222" spans="1:6" s="26" customFormat="1" ht="12.75">
      <c r="A222" s="23">
        <v>1</v>
      </c>
      <c r="B222" s="24" t="s">
        <v>135</v>
      </c>
      <c r="C222" s="25">
        <v>2</v>
      </c>
      <c r="D222" s="25" t="s">
        <v>0</v>
      </c>
      <c r="E222" s="2"/>
      <c r="F222" s="43">
        <f t="shared" ref="F222:F233" si="15">+C222*E222</f>
        <v>0</v>
      </c>
    </row>
    <row r="223" spans="1:6" s="26" customFormat="1" ht="12.75">
      <c r="A223" s="23">
        <v>2</v>
      </c>
      <c r="B223" s="24" t="s">
        <v>86</v>
      </c>
      <c r="C223" s="25">
        <v>18</v>
      </c>
      <c r="D223" s="25" t="s">
        <v>0</v>
      </c>
      <c r="F223" s="43">
        <f t="shared" si="15"/>
        <v>0</v>
      </c>
    </row>
    <row r="224" spans="1:6" s="26" customFormat="1" ht="12.75">
      <c r="A224" s="23">
        <v>3</v>
      </c>
      <c r="B224" s="24" t="s">
        <v>87</v>
      </c>
      <c r="C224" s="25">
        <v>2</v>
      </c>
      <c r="D224" s="25" t="s">
        <v>0</v>
      </c>
      <c r="F224" s="43">
        <f t="shared" si="15"/>
        <v>0</v>
      </c>
    </row>
    <row r="225" spans="1:6" s="26" customFormat="1" ht="12.75">
      <c r="A225" s="23">
        <v>4</v>
      </c>
      <c r="B225" s="24" t="s">
        <v>18</v>
      </c>
      <c r="C225" s="25">
        <v>11</v>
      </c>
      <c r="D225" s="25" t="s">
        <v>0</v>
      </c>
      <c r="F225" s="43">
        <f t="shared" si="15"/>
        <v>0</v>
      </c>
    </row>
    <row r="226" spans="1:6" s="26" customFormat="1" ht="12.75">
      <c r="A226" s="23">
        <v>5</v>
      </c>
      <c r="B226" s="24" t="s">
        <v>149</v>
      </c>
      <c r="C226" s="25">
        <v>6</v>
      </c>
      <c r="D226" s="25" t="s">
        <v>0</v>
      </c>
      <c r="F226" s="43">
        <f t="shared" si="15"/>
        <v>0</v>
      </c>
    </row>
    <row r="227" spans="1:6" s="26" customFormat="1" ht="12.75">
      <c r="A227" s="23">
        <v>6</v>
      </c>
      <c r="B227" s="24" t="s">
        <v>19</v>
      </c>
      <c r="C227" s="25">
        <v>17</v>
      </c>
      <c r="D227" s="25" t="s">
        <v>0</v>
      </c>
      <c r="F227" s="43">
        <f t="shared" si="15"/>
        <v>0</v>
      </c>
    </row>
    <row r="228" spans="1:6" s="26" customFormat="1" ht="12.75">
      <c r="A228" s="23">
        <v>7</v>
      </c>
      <c r="B228" s="24" t="s">
        <v>90</v>
      </c>
      <c r="C228" s="25">
        <v>27</v>
      </c>
      <c r="D228" s="25" t="s">
        <v>0</v>
      </c>
      <c r="F228" s="43">
        <f t="shared" si="15"/>
        <v>0</v>
      </c>
    </row>
    <row r="229" spans="1:6" s="26" customFormat="1" ht="12.75">
      <c r="A229" s="23">
        <v>8</v>
      </c>
      <c r="B229" s="24" t="s">
        <v>22</v>
      </c>
      <c r="C229" s="25">
        <v>27</v>
      </c>
      <c r="D229" s="25" t="s">
        <v>0</v>
      </c>
      <c r="F229" s="43">
        <f t="shared" si="15"/>
        <v>0</v>
      </c>
    </row>
    <row r="230" spans="1:6" s="26" customFormat="1" ht="12.75">
      <c r="A230" s="23">
        <v>9</v>
      </c>
      <c r="B230" s="24" t="s">
        <v>91</v>
      </c>
      <c r="C230" s="25">
        <v>27</v>
      </c>
      <c r="D230" s="25" t="s">
        <v>0</v>
      </c>
      <c r="F230" s="43">
        <f t="shared" si="15"/>
        <v>0</v>
      </c>
    </row>
    <row r="231" spans="1:6" s="26" customFormat="1" ht="12.75">
      <c r="A231" s="23">
        <v>10</v>
      </c>
      <c r="B231" s="24" t="s">
        <v>92</v>
      </c>
      <c r="C231" s="25">
        <v>27</v>
      </c>
      <c r="D231" s="25" t="s">
        <v>0</v>
      </c>
      <c r="F231" s="43">
        <f t="shared" si="15"/>
        <v>0</v>
      </c>
    </row>
    <row r="232" spans="1:6" s="26" customFormat="1" ht="12.75">
      <c r="A232" s="23">
        <v>11</v>
      </c>
      <c r="B232" s="24" t="s">
        <v>152</v>
      </c>
      <c r="C232" s="25">
        <v>2</v>
      </c>
      <c r="D232" s="25" t="s">
        <v>0</v>
      </c>
      <c r="F232" s="43">
        <f t="shared" si="15"/>
        <v>0</v>
      </c>
    </row>
    <row r="233" spans="1:6" s="26" customFormat="1" ht="12.75">
      <c r="A233" s="23">
        <v>12</v>
      </c>
      <c r="B233" s="24" t="s">
        <v>138</v>
      </c>
      <c r="C233" s="25">
        <v>1</v>
      </c>
      <c r="D233" s="25" t="s">
        <v>0</v>
      </c>
      <c r="F233" s="43">
        <f t="shared" si="15"/>
        <v>0</v>
      </c>
    </row>
    <row r="234" spans="1:6" s="2" customFormat="1" ht="15.75">
      <c r="A234" s="18"/>
      <c r="B234" s="20" t="s">
        <v>166</v>
      </c>
      <c r="C234" s="19"/>
      <c r="D234" s="19"/>
      <c r="E234" s="45"/>
      <c r="F234" s="40">
        <f>+F236+F237+F238+F239+F240+F241+F242+F243+F244+F245+F246+F247+F248+F249+F250+F251+F252</f>
        <v>0</v>
      </c>
    </row>
    <row r="235" spans="1:6" s="2" customFormat="1" ht="12.75">
      <c r="A235" s="3" t="s">
        <v>4</v>
      </c>
      <c r="B235" s="4" t="s">
        <v>5</v>
      </c>
      <c r="C235" s="4" t="s">
        <v>6</v>
      </c>
      <c r="D235" s="4" t="s">
        <v>7</v>
      </c>
      <c r="E235" s="46"/>
      <c r="F235" s="46"/>
    </row>
    <row r="236" spans="1:6" s="2" customFormat="1" ht="12.75">
      <c r="A236" s="23">
        <v>1</v>
      </c>
      <c r="B236" s="24" t="s">
        <v>2</v>
      </c>
      <c r="C236" s="25">
        <v>2</v>
      </c>
      <c r="D236" s="25" t="s">
        <v>0</v>
      </c>
      <c r="F236" s="43">
        <f t="shared" ref="F236:F252" si="16">+C236*E236</f>
        <v>0</v>
      </c>
    </row>
    <row r="237" spans="1:6" s="2" customFormat="1" ht="12.75">
      <c r="A237" s="23">
        <v>2</v>
      </c>
      <c r="B237" s="24" t="s">
        <v>3</v>
      </c>
      <c r="C237" s="25">
        <v>2</v>
      </c>
      <c r="D237" s="25" t="s">
        <v>0</v>
      </c>
      <c r="F237" s="43">
        <f t="shared" si="16"/>
        <v>0</v>
      </c>
    </row>
    <row r="238" spans="1:6" s="26" customFormat="1" ht="12.75">
      <c r="A238" s="23">
        <v>3</v>
      </c>
      <c r="B238" s="24" t="s">
        <v>109</v>
      </c>
      <c r="C238" s="25">
        <v>9</v>
      </c>
      <c r="D238" s="25" t="s">
        <v>0</v>
      </c>
      <c r="F238" s="43">
        <f t="shared" si="16"/>
        <v>0</v>
      </c>
    </row>
    <row r="239" spans="1:6" s="26" customFormat="1" ht="12.75">
      <c r="A239" s="23">
        <v>4</v>
      </c>
      <c r="B239" s="24" t="s">
        <v>111</v>
      </c>
      <c r="C239" s="25">
        <v>3</v>
      </c>
      <c r="D239" s="25" t="s">
        <v>0</v>
      </c>
      <c r="F239" s="43">
        <f t="shared" si="16"/>
        <v>0</v>
      </c>
    </row>
    <row r="240" spans="1:6" s="26" customFormat="1" ht="12.75">
      <c r="A240" s="23">
        <v>5</v>
      </c>
      <c r="B240" s="24" t="s">
        <v>115</v>
      </c>
      <c r="C240" s="25">
        <v>3</v>
      </c>
      <c r="D240" s="25" t="s">
        <v>0</v>
      </c>
      <c r="F240" s="43">
        <f t="shared" si="16"/>
        <v>0</v>
      </c>
    </row>
    <row r="241" spans="1:6" s="26" customFormat="1" ht="12.75">
      <c r="A241" s="23">
        <v>6</v>
      </c>
      <c r="B241" s="24" t="s">
        <v>112</v>
      </c>
      <c r="C241" s="25">
        <v>174</v>
      </c>
      <c r="D241" s="25" t="s">
        <v>0</v>
      </c>
      <c r="F241" s="43">
        <f t="shared" si="16"/>
        <v>0</v>
      </c>
    </row>
    <row r="242" spans="1:6" s="26" customFormat="1" ht="12.75">
      <c r="A242" s="23">
        <v>7</v>
      </c>
      <c r="B242" s="24" t="s">
        <v>114</v>
      </c>
      <c r="C242" s="25">
        <v>31</v>
      </c>
      <c r="D242" s="25" t="s">
        <v>0</v>
      </c>
      <c r="F242" s="43">
        <f t="shared" si="16"/>
        <v>0</v>
      </c>
    </row>
    <row r="243" spans="1:6" s="26" customFormat="1" ht="12.75">
      <c r="A243" s="23">
        <v>8</v>
      </c>
      <c r="B243" s="24" t="s">
        <v>113</v>
      </c>
      <c r="C243" s="25">
        <v>23</v>
      </c>
      <c r="D243" s="25" t="s">
        <v>0</v>
      </c>
      <c r="F243" s="43">
        <f t="shared" si="16"/>
        <v>0</v>
      </c>
    </row>
    <row r="244" spans="1:6" s="26" customFormat="1" ht="12.75">
      <c r="A244" s="23">
        <v>9</v>
      </c>
      <c r="B244" s="24" t="s">
        <v>145</v>
      </c>
      <c r="C244" s="25">
        <v>5</v>
      </c>
      <c r="D244" s="25" t="s">
        <v>0</v>
      </c>
      <c r="F244" s="43">
        <f t="shared" si="16"/>
        <v>0</v>
      </c>
    </row>
    <row r="245" spans="1:6" s="26" customFormat="1" ht="12.75">
      <c r="A245" s="23">
        <v>10</v>
      </c>
      <c r="B245" s="24" t="s">
        <v>146</v>
      </c>
      <c r="C245" s="25">
        <v>5</v>
      </c>
      <c r="D245" s="25" t="s">
        <v>0</v>
      </c>
      <c r="F245" s="43">
        <f t="shared" si="16"/>
        <v>0</v>
      </c>
    </row>
    <row r="246" spans="1:6" s="26" customFormat="1" ht="12.75">
      <c r="A246" s="23">
        <v>11</v>
      </c>
      <c r="B246" s="24" t="s">
        <v>116</v>
      </c>
      <c r="C246" s="25">
        <v>28</v>
      </c>
      <c r="D246" s="25" t="s">
        <v>0</v>
      </c>
      <c r="F246" s="43">
        <f t="shared" si="16"/>
        <v>0</v>
      </c>
    </row>
    <row r="247" spans="1:6" s="26" customFormat="1" ht="12.75">
      <c r="A247" s="23">
        <v>12</v>
      </c>
      <c r="B247" s="24" t="s">
        <v>117</v>
      </c>
      <c r="C247" s="25">
        <v>2</v>
      </c>
      <c r="D247" s="25" t="s">
        <v>0</v>
      </c>
      <c r="F247" s="43">
        <f t="shared" si="16"/>
        <v>0</v>
      </c>
    </row>
    <row r="248" spans="1:6" s="26" customFormat="1" ht="12.75">
      <c r="A248" s="23">
        <v>13</v>
      </c>
      <c r="B248" s="24" t="s">
        <v>143</v>
      </c>
      <c r="C248" s="25">
        <v>2</v>
      </c>
      <c r="D248" s="25" t="s">
        <v>0</v>
      </c>
      <c r="F248" s="43">
        <f t="shared" si="16"/>
        <v>0</v>
      </c>
    </row>
    <row r="249" spans="1:6" s="26" customFormat="1" ht="12.75">
      <c r="A249" s="23">
        <v>14</v>
      </c>
      <c r="B249" s="24" t="s">
        <v>144</v>
      </c>
      <c r="C249" s="25">
        <v>2</v>
      </c>
      <c r="D249" s="25" t="s">
        <v>0</v>
      </c>
      <c r="F249" s="43">
        <f t="shared" si="16"/>
        <v>0</v>
      </c>
    </row>
    <row r="250" spans="1:6" s="26" customFormat="1" ht="12.75">
      <c r="A250" s="23">
        <v>15</v>
      </c>
      <c r="B250" s="24" t="s">
        <v>118</v>
      </c>
      <c r="C250" s="25">
        <v>4</v>
      </c>
      <c r="D250" s="25" t="s">
        <v>0</v>
      </c>
      <c r="F250" s="43">
        <f t="shared" si="16"/>
        <v>0</v>
      </c>
    </row>
    <row r="251" spans="1:6" s="26" customFormat="1" ht="12.75">
      <c r="A251" s="23">
        <v>16</v>
      </c>
      <c r="B251" s="27" t="s">
        <v>120</v>
      </c>
      <c r="C251" s="25">
        <v>1</v>
      </c>
      <c r="D251" s="25" t="s">
        <v>0</v>
      </c>
      <c r="F251" s="43">
        <f t="shared" si="16"/>
        <v>0</v>
      </c>
    </row>
    <row r="252" spans="1:6" s="26" customFormat="1" ht="12.75">
      <c r="A252" s="23">
        <v>17</v>
      </c>
      <c r="B252" s="27" t="s">
        <v>121</v>
      </c>
      <c r="C252" s="25">
        <v>12</v>
      </c>
      <c r="D252" s="25" t="s">
        <v>0</v>
      </c>
      <c r="F252" s="43">
        <f t="shared" si="16"/>
        <v>0</v>
      </c>
    </row>
    <row r="253" spans="1:6" s="2" customFormat="1" ht="15.75">
      <c r="A253" s="18"/>
      <c r="B253" s="20" t="s">
        <v>123</v>
      </c>
      <c r="C253" s="19"/>
      <c r="D253" s="19"/>
      <c r="E253" s="45"/>
      <c r="F253" s="40">
        <f>+F255+F256+F257+F258+F259+F260+F261+F262</f>
        <v>0</v>
      </c>
    </row>
    <row r="254" spans="1:6" s="2" customFormat="1" ht="12.75">
      <c r="A254" s="3" t="s">
        <v>4</v>
      </c>
      <c r="B254" s="4" t="s">
        <v>5</v>
      </c>
      <c r="C254" s="4" t="s">
        <v>6</v>
      </c>
      <c r="D254" s="4" t="s">
        <v>7</v>
      </c>
      <c r="E254" s="46"/>
      <c r="F254" s="46"/>
    </row>
    <row r="255" spans="1:6" s="26" customFormat="1" ht="12.75">
      <c r="A255" s="23">
        <v>1</v>
      </c>
      <c r="B255" s="24" t="s">
        <v>153</v>
      </c>
      <c r="C255" s="25">
        <v>1</v>
      </c>
      <c r="D255" s="25" t="s">
        <v>11</v>
      </c>
      <c r="E255" s="2"/>
      <c r="F255" s="43">
        <f t="shared" ref="F255:F262" si="17">+C255*E255</f>
        <v>0</v>
      </c>
    </row>
    <row r="256" spans="1:6" s="26" customFormat="1" ht="12.75">
      <c r="A256" s="23">
        <v>2</v>
      </c>
      <c r="B256" s="24" t="s">
        <v>23</v>
      </c>
      <c r="C256" s="25">
        <v>37</v>
      </c>
      <c r="D256" s="25" t="s">
        <v>0</v>
      </c>
      <c r="F256" s="43">
        <f t="shared" si="17"/>
        <v>0</v>
      </c>
    </row>
    <row r="257" spans="1:6" s="26" customFormat="1" ht="12.75">
      <c r="A257" s="23">
        <v>3</v>
      </c>
      <c r="B257" s="24" t="s">
        <v>122</v>
      </c>
      <c r="C257" s="25">
        <v>1</v>
      </c>
      <c r="D257" s="25" t="s">
        <v>11</v>
      </c>
      <c r="F257" s="43">
        <f t="shared" si="17"/>
        <v>0</v>
      </c>
    </row>
    <row r="258" spans="1:6" s="26" customFormat="1" ht="12.75">
      <c r="A258" s="23">
        <v>4</v>
      </c>
      <c r="B258" s="24" t="s">
        <v>202</v>
      </c>
      <c r="C258" s="25">
        <v>1</v>
      </c>
      <c r="D258" s="25" t="s">
        <v>11</v>
      </c>
      <c r="F258" s="43">
        <f t="shared" si="17"/>
        <v>0</v>
      </c>
    </row>
    <row r="259" spans="1:6" s="26" customFormat="1" ht="12.75">
      <c r="A259" s="23">
        <v>5</v>
      </c>
      <c r="B259" s="24" t="s">
        <v>24</v>
      </c>
      <c r="C259" s="25">
        <v>3</v>
      </c>
      <c r="D259" s="25" t="s">
        <v>0</v>
      </c>
      <c r="F259" s="43">
        <f t="shared" si="17"/>
        <v>0</v>
      </c>
    </row>
    <row r="260" spans="1:6" s="26" customFormat="1" ht="12.75">
      <c r="A260" s="23">
        <v>6</v>
      </c>
      <c r="B260" s="24" t="s">
        <v>26</v>
      </c>
      <c r="C260" s="25">
        <v>16</v>
      </c>
      <c r="D260" s="25" t="s">
        <v>0</v>
      </c>
      <c r="F260" s="43">
        <f t="shared" si="17"/>
        <v>0</v>
      </c>
    </row>
    <row r="261" spans="1:6" s="26" customFormat="1" ht="12.75">
      <c r="A261" s="23">
        <v>7</v>
      </c>
      <c r="B261" s="24" t="s">
        <v>25</v>
      </c>
      <c r="C261" s="25">
        <v>18</v>
      </c>
      <c r="D261" s="25" t="s">
        <v>0</v>
      </c>
      <c r="F261" s="43">
        <f t="shared" si="17"/>
        <v>0</v>
      </c>
    </row>
    <row r="262" spans="1:6" s="26" customFormat="1" ht="12.75">
      <c r="A262" s="23">
        <v>8</v>
      </c>
      <c r="B262" s="24" t="s">
        <v>15</v>
      </c>
      <c r="C262" s="25">
        <v>1</v>
      </c>
      <c r="D262" s="25" t="s">
        <v>0</v>
      </c>
      <c r="F262" s="43">
        <f t="shared" si="17"/>
        <v>0</v>
      </c>
    </row>
    <row r="263" spans="1:6" s="2" customFormat="1" ht="15.75">
      <c r="A263" s="18"/>
      <c r="B263" s="20" t="s">
        <v>125</v>
      </c>
      <c r="C263" s="19"/>
      <c r="D263" s="19"/>
      <c r="E263" s="45"/>
      <c r="F263" s="40">
        <f>+F265+F266</f>
        <v>0</v>
      </c>
    </row>
    <row r="264" spans="1:6" s="2" customFormat="1" ht="12.75">
      <c r="A264" s="3" t="s">
        <v>4</v>
      </c>
      <c r="B264" s="4" t="s">
        <v>5</v>
      </c>
      <c r="C264" s="4" t="s">
        <v>6</v>
      </c>
      <c r="D264" s="4" t="s">
        <v>7</v>
      </c>
      <c r="E264" s="46"/>
      <c r="F264" s="46"/>
    </row>
    <row r="265" spans="1:6" s="26" customFormat="1" ht="12.75">
      <c r="A265" s="23">
        <v>1</v>
      </c>
      <c r="B265" s="24" t="s">
        <v>126</v>
      </c>
      <c r="C265" s="25">
        <v>1</v>
      </c>
      <c r="D265" s="25" t="s">
        <v>11</v>
      </c>
      <c r="E265" s="2"/>
      <c r="F265" s="43">
        <f t="shared" ref="F265:F266" si="18">+C265*E265</f>
        <v>0</v>
      </c>
    </row>
    <row r="266" spans="1:6" s="26" customFormat="1" ht="12.75">
      <c r="A266" s="23">
        <v>2</v>
      </c>
      <c r="B266" s="24" t="s">
        <v>127</v>
      </c>
      <c r="C266" s="25">
        <v>1</v>
      </c>
      <c r="D266" s="25" t="s">
        <v>11</v>
      </c>
      <c r="F266" s="43">
        <f t="shared" si="18"/>
        <v>0</v>
      </c>
    </row>
    <row r="267" spans="1:6" ht="26.25">
      <c r="E267" s="37" t="s">
        <v>328</v>
      </c>
      <c r="F267" s="37" t="s">
        <v>329</v>
      </c>
    </row>
    <row r="268" spans="1:6" ht="15.75" customHeight="1">
      <c r="A268" s="7"/>
      <c r="B268" s="8" t="s">
        <v>154</v>
      </c>
      <c r="C268" s="8"/>
      <c r="D268" s="8"/>
      <c r="E268" s="44"/>
      <c r="F268" s="39">
        <f>+F269+F276+F282+F293+F311+F321</f>
        <v>0</v>
      </c>
    </row>
    <row r="269" spans="1:6" s="21" customFormat="1" ht="15.75">
      <c r="A269" s="18"/>
      <c r="B269" s="20" t="s">
        <v>155</v>
      </c>
      <c r="C269" s="19"/>
      <c r="D269" s="19"/>
      <c r="E269" s="45"/>
      <c r="F269" s="40">
        <f>+F271+F272+F273+F274+F275</f>
        <v>0</v>
      </c>
    </row>
    <row r="270" spans="1:6" s="2" customFormat="1" ht="12.75">
      <c r="A270" s="3" t="s">
        <v>4</v>
      </c>
      <c r="B270" s="4" t="s">
        <v>5</v>
      </c>
      <c r="C270" s="4" t="s">
        <v>6</v>
      </c>
      <c r="D270" s="4" t="s">
        <v>7</v>
      </c>
      <c r="E270" s="46"/>
      <c r="F270" s="46"/>
    </row>
    <row r="271" spans="1:6" s="2" customFormat="1" ht="12.75">
      <c r="A271" s="13">
        <v>1</v>
      </c>
      <c r="B271" s="14" t="s">
        <v>78</v>
      </c>
      <c r="C271" s="5">
        <v>1</v>
      </c>
      <c r="D271" s="5" t="s">
        <v>0</v>
      </c>
      <c r="F271" s="43">
        <f t="shared" ref="F271:F275" si="19">+C271*E271</f>
        <v>0</v>
      </c>
    </row>
    <row r="272" spans="1:6" s="2" customFormat="1" ht="12.75">
      <c r="A272" s="13">
        <v>2</v>
      </c>
      <c r="B272" s="14" t="s">
        <v>129</v>
      </c>
      <c r="C272" s="5">
        <v>3</v>
      </c>
      <c r="D272" s="5" t="s">
        <v>0</v>
      </c>
      <c r="F272" s="43">
        <f t="shared" si="19"/>
        <v>0</v>
      </c>
    </row>
    <row r="273" spans="1:6" s="2" customFormat="1" ht="12.75">
      <c r="A273" s="13">
        <v>3</v>
      </c>
      <c r="B273" s="24" t="s">
        <v>75</v>
      </c>
      <c r="C273" s="5">
        <v>1</v>
      </c>
      <c r="D273" s="5" t="s">
        <v>0</v>
      </c>
      <c r="F273" s="43">
        <f t="shared" si="19"/>
        <v>0</v>
      </c>
    </row>
    <row r="274" spans="1:6" s="26" customFormat="1" ht="12.75">
      <c r="A274" s="13">
        <v>4</v>
      </c>
      <c r="B274" s="24" t="s">
        <v>81</v>
      </c>
      <c r="C274" s="25">
        <v>4</v>
      </c>
      <c r="D274" s="25" t="s">
        <v>0</v>
      </c>
      <c r="F274" s="43">
        <f t="shared" si="19"/>
        <v>0</v>
      </c>
    </row>
    <row r="275" spans="1:6" s="26" customFormat="1" ht="12.75">
      <c r="A275" s="13">
        <v>5</v>
      </c>
      <c r="B275" s="14" t="s">
        <v>156</v>
      </c>
      <c r="C275" s="25">
        <v>2</v>
      </c>
      <c r="D275" s="25" t="s">
        <v>0</v>
      </c>
      <c r="F275" s="43">
        <f t="shared" si="19"/>
        <v>0</v>
      </c>
    </row>
    <row r="276" spans="1:6" s="21" customFormat="1" ht="15.75">
      <c r="A276" s="18"/>
      <c r="B276" s="20" t="s">
        <v>157</v>
      </c>
      <c r="C276" s="19"/>
      <c r="D276" s="19"/>
      <c r="E276" s="45"/>
      <c r="F276" s="40">
        <f>+F278+F279+F280+F281</f>
        <v>0</v>
      </c>
    </row>
    <row r="277" spans="1:6" s="2" customFormat="1" ht="12.75">
      <c r="A277" s="3" t="s">
        <v>4</v>
      </c>
      <c r="B277" s="4" t="s">
        <v>5</v>
      </c>
      <c r="C277" s="4" t="s">
        <v>6</v>
      </c>
      <c r="D277" s="4" t="s">
        <v>7</v>
      </c>
      <c r="E277" s="46"/>
      <c r="F277" s="46"/>
    </row>
    <row r="278" spans="1:6" s="26" customFormat="1" ht="25.5">
      <c r="A278" s="23">
        <v>1</v>
      </c>
      <c r="B278" s="28" t="s">
        <v>296</v>
      </c>
      <c r="C278" s="25">
        <v>1</v>
      </c>
      <c r="D278" s="25" t="s">
        <v>0</v>
      </c>
      <c r="E278" s="2"/>
      <c r="F278" s="43">
        <f t="shared" ref="F278:F281" si="20">+C278*E278</f>
        <v>0</v>
      </c>
    </row>
    <row r="279" spans="1:6" s="26" customFormat="1" ht="12.75">
      <c r="A279" s="23">
        <v>2</v>
      </c>
      <c r="B279" s="24" t="s">
        <v>297</v>
      </c>
      <c r="C279" s="25">
        <v>1</v>
      </c>
      <c r="D279" s="25" t="s">
        <v>0</v>
      </c>
      <c r="F279" s="43">
        <f t="shared" si="20"/>
        <v>0</v>
      </c>
    </row>
    <row r="280" spans="1:6" s="26" customFormat="1" ht="12.75">
      <c r="A280" s="23">
        <v>3</v>
      </c>
      <c r="B280" s="24" t="s">
        <v>161</v>
      </c>
      <c r="C280" s="25">
        <v>1</v>
      </c>
      <c r="D280" s="25" t="s">
        <v>0</v>
      </c>
      <c r="F280" s="43">
        <f t="shared" si="20"/>
        <v>0</v>
      </c>
    </row>
    <row r="281" spans="1:6" s="26" customFormat="1" ht="25.5">
      <c r="A281" s="23">
        <v>4</v>
      </c>
      <c r="B281" s="17" t="s">
        <v>162</v>
      </c>
      <c r="C281" s="25">
        <v>1</v>
      </c>
      <c r="D281" s="25" t="s">
        <v>0</v>
      </c>
      <c r="F281" s="43">
        <f t="shared" si="20"/>
        <v>0</v>
      </c>
    </row>
    <row r="282" spans="1:6" s="2" customFormat="1" ht="15.75">
      <c r="A282" s="18"/>
      <c r="B282" s="20" t="s">
        <v>158</v>
      </c>
      <c r="C282" s="19"/>
      <c r="D282" s="19"/>
      <c r="E282" s="45"/>
      <c r="F282" s="40">
        <f>+F284+F285+F286+F287+F288+F289+F290+F291+F292</f>
        <v>0</v>
      </c>
    </row>
    <row r="283" spans="1:6" s="2" customFormat="1" ht="12.75">
      <c r="A283" s="3" t="s">
        <v>4</v>
      </c>
      <c r="B283" s="4" t="s">
        <v>5</v>
      </c>
      <c r="C283" s="4" t="s">
        <v>6</v>
      </c>
      <c r="D283" s="4" t="s">
        <v>7</v>
      </c>
      <c r="E283" s="46"/>
      <c r="F283" s="46"/>
    </row>
    <row r="284" spans="1:6" s="26" customFormat="1" ht="25.5">
      <c r="A284" s="23">
        <v>1</v>
      </c>
      <c r="B284" s="28" t="s">
        <v>159</v>
      </c>
      <c r="C284" s="25">
        <v>1</v>
      </c>
      <c r="D284" s="25" t="s">
        <v>0</v>
      </c>
      <c r="E284" s="2"/>
      <c r="F284" s="43">
        <f t="shared" ref="F284:F292" si="21">+C284*E284</f>
        <v>0</v>
      </c>
    </row>
    <row r="285" spans="1:6" s="26" customFormat="1" ht="25.5">
      <c r="A285" s="23">
        <v>2</v>
      </c>
      <c r="B285" s="28" t="s">
        <v>160</v>
      </c>
      <c r="C285" s="25">
        <v>12</v>
      </c>
      <c r="D285" s="25" t="s">
        <v>0</v>
      </c>
      <c r="F285" s="43">
        <f t="shared" si="21"/>
        <v>0</v>
      </c>
    </row>
    <row r="286" spans="1:6" s="26" customFormat="1" ht="25.5">
      <c r="A286" s="23">
        <v>3</v>
      </c>
      <c r="B286" s="28" t="s">
        <v>163</v>
      </c>
      <c r="C286" s="25">
        <v>4</v>
      </c>
      <c r="D286" s="25" t="s">
        <v>0</v>
      </c>
      <c r="F286" s="43">
        <f t="shared" si="21"/>
        <v>0</v>
      </c>
    </row>
    <row r="287" spans="1:6" s="26" customFormat="1" ht="12.75">
      <c r="A287" s="23">
        <v>4</v>
      </c>
      <c r="B287" s="24" t="s">
        <v>90</v>
      </c>
      <c r="C287" s="25">
        <v>4</v>
      </c>
      <c r="D287" s="25" t="s">
        <v>0</v>
      </c>
      <c r="F287" s="43">
        <f t="shared" si="21"/>
        <v>0</v>
      </c>
    </row>
    <row r="288" spans="1:6" s="26" customFormat="1" ht="12.75">
      <c r="A288" s="23">
        <v>5</v>
      </c>
      <c r="B288" s="24" t="s">
        <v>22</v>
      </c>
      <c r="C288" s="25">
        <v>4</v>
      </c>
      <c r="D288" s="25" t="s">
        <v>0</v>
      </c>
      <c r="F288" s="43">
        <f t="shared" si="21"/>
        <v>0</v>
      </c>
    </row>
    <row r="289" spans="1:6" s="26" customFormat="1" ht="12.75">
      <c r="A289" s="23">
        <v>6</v>
      </c>
      <c r="B289" s="24" t="s">
        <v>91</v>
      </c>
      <c r="C289" s="25">
        <v>4</v>
      </c>
      <c r="D289" s="25" t="s">
        <v>0</v>
      </c>
      <c r="F289" s="43">
        <f t="shared" si="21"/>
        <v>0</v>
      </c>
    </row>
    <row r="290" spans="1:6" s="26" customFormat="1" ht="12.75">
      <c r="A290" s="23">
        <v>7</v>
      </c>
      <c r="B290" s="24" t="s">
        <v>92</v>
      </c>
      <c r="C290" s="25">
        <v>4</v>
      </c>
      <c r="D290" s="25" t="s">
        <v>0</v>
      </c>
      <c r="F290" s="43">
        <f t="shared" si="21"/>
        <v>0</v>
      </c>
    </row>
    <row r="291" spans="1:6" s="26" customFormat="1" ht="12.75">
      <c r="A291" s="23">
        <v>8</v>
      </c>
      <c r="B291" s="24" t="s">
        <v>164</v>
      </c>
      <c r="C291" s="25">
        <v>46</v>
      </c>
      <c r="D291" s="25" t="s">
        <v>0</v>
      </c>
      <c r="F291" s="43">
        <f t="shared" si="21"/>
        <v>0</v>
      </c>
    </row>
    <row r="292" spans="1:6" s="26" customFormat="1" ht="12.75">
      <c r="A292" s="23">
        <v>9</v>
      </c>
      <c r="B292" s="24" t="s">
        <v>165</v>
      </c>
      <c r="C292" s="25">
        <v>3</v>
      </c>
      <c r="D292" s="25" t="s">
        <v>0</v>
      </c>
      <c r="F292" s="43">
        <f t="shared" si="21"/>
        <v>0</v>
      </c>
    </row>
    <row r="293" spans="1:6" s="2" customFormat="1" ht="15.75">
      <c r="A293" s="18"/>
      <c r="B293" s="20" t="s">
        <v>166</v>
      </c>
      <c r="C293" s="19"/>
      <c r="D293" s="19"/>
      <c r="E293" s="45"/>
      <c r="F293" s="40">
        <f>+F295+F296+F297+F298+F299+F300+F301+F302+F303+F304+F305+F306+F307+F308+F309+F310</f>
        <v>0</v>
      </c>
    </row>
    <row r="294" spans="1:6" s="2" customFormat="1" ht="12.75">
      <c r="A294" s="3" t="s">
        <v>4</v>
      </c>
      <c r="B294" s="4" t="s">
        <v>5</v>
      </c>
      <c r="C294" s="4" t="s">
        <v>6</v>
      </c>
      <c r="D294" s="4" t="s">
        <v>7</v>
      </c>
      <c r="E294" s="46"/>
      <c r="F294" s="46"/>
    </row>
    <row r="295" spans="1:6" s="2" customFormat="1" ht="12.75">
      <c r="A295" s="23">
        <v>1</v>
      </c>
      <c r="B295" s="24" t="s">
        <v>2</v>
      </c>
      <c r="C295" s="25">
        <v>1</v>
      </c>
      <c r="D295" s="25" t="s">
        <v>0</v>
      </c>
      <c r="F295" s="43">
        <f t="shared" ref="F295:F310" si="22">+C295*E295</f>
        <v>0</v>
      </c>
    </row>
    <row r="296" spans="1:6" s="2" customFormat="1" ht="12.75">
      <c r="A296" s="23">
        <v>2</v>
      </c>
      <c r="B296" s="24" t="s">
        <v>3</v>
      </c>
      <c r="C296" s="25">
        <v>1</v>
      </c>
      <c r="D296" s="25" t="s">
        <v>0</v>
      </c>
      <c r="F296" s="43">
        <f t="shared" si="22"/>
        <v>0</v>
      </c>
    </row>
    <row r="297" spans="1:6" s="26" customFormat="1" ht="12.75">
      <c r="A297" s="23">
        <v>3</v>
      </c>
      <c r="B297" s="24" t="s">
        <v>112</v>
      </c>
      <c r="C297" s="25">
        <v>27</v>
      </c>
      <c r="D297" s="25" t="s">
        <v>0</v>
      </c>
      <c r="F297" s="43">
        <f t="shared" si="22"/>
        <v>0</v>
      </c>
    </row>
    <row r="298" spans="1:6" s="26" customFormat="1" ht="12.75">
      <c r="A298" s="23">
        <v>4</v>
      </c>
      <c r="B298" s="24" t="s">
        <v>114</v>
      </c>
      <c r="C298" s="25">
        <v>2</v>
      </c>
      <c r="D298" s="25" t="s">
        <v>0</v>
      </c>
      <c r="F298" s="43">
        <f t="shared" si="22"/>
        <v>0</v>
      </c>
    </row>
    <row r="299" spans="1:6" s="26" customFormat="1" ht="12.75">
      <c r="A299" s="23">
        <v>5</v>
      </c>
      <c r="B299" s="24" t="s">
        <v>113</v>
      </c>
      <c r="C299" s="25">
        <v>2</v>
      </c>
      <c r="D299" s="25" t="s">
        <v>0</v>
      </c>
      <c r="F299" s="43">
        <f t="shared" si="22"/>
        <v>0</v>
      </c>
    </row>
    <row r="300" spans="1:6" s="26" customFormat="1" ht="12.75">
      <c r="A300" s="23">
        <v>6</v>
      </c>
      <c r="B300" s="24" t="s">
        <v>145</v>
      </c>
      <c r="C300" s="25">
        <v>35</v>
      </c>
      <c r="D300" s="25" t="s">
        <v>0</v>
      </c>
      <c r="F300" s="43">
        <f t="shared" si="22"/>
        <v>0</v>
      </c>
    </row>
    <row r="301" spans="1:6" s="26" customFormat="1" ht="12.75">
      <c r="A301" s="23">
        <v>7</v>
      </c>
      <c r="B301" s="24" t="s">
        <v>146</v>
      </c>
      <c r="C301" s="25">
        <v>35</v>
      </c>
      <c r="D301" s="25" t="s">
        <v>0</v>
      </c>
      <c r="F301" s="43">
        <f t="shared" si="22"/>
        <v>0</v>
      </c>
    </row>
    <row r="302" spans="1:6" s="26" customFormat="1" ht="12.75">
      <c r="A302" s="23">
        <v>8</v>
      </c>
      <c r="B302" s="24" t="s">
        <v>167</v>
      </c>
      <c r="C302" s="25">
        <v>144</v>
      </c>
      <c r="D302" s="25" t="s">
        <v>0</v>
      </c>
      <c r="F302" s="43">
        <f t="shared" si="22"/>
        <v>0</v>
      </c>
    </row>
    <row r="303" spans="1:6" s="26" customFormat="1" ht="12.75">
      <c r="A303" s="23">
        <v>9</v>
      </c>
      <c r="B303" s="24" t="s">
        <v>116</v>
      </c>
      <c r="C303" s="25">
        <v>7</v>
      </c>
      <c r="D303" s="25" t="s">
        <v>0</v>
      </c>
      <c r="F303" s="43">
        <f t="shared" si="22"/>
        <v>0</v>
      </c>
    </row>
    <row r="304" spans="1:6" s="26" customFormat="1" ht="12.75">
      <c r="A304" s="23">
        <v>10</v>
      </c>
      <c r="B304" s="24" t="s">
        <v>117</v>
      </c>
      <c r="C304" s="25">
        <v>1</v>
      </c>
      <c r="D304" s="25" t="s">
        <v>0</v>
      </c>
      <c r="F304" s="43">
        <f t="shared" si="22"/>
        <v>0</v>
      </c>
    </row>
    <row r="305" spans="1:6" s="26" customFormat="1" ht="12.75">
      <c r="A305" s="23">
        <v>11</v>
      </c>
      <c r="B305" s="24" t="s">
        <v>168</v>
      </c>
      <c r="C305" s="25">
        <v>9</v>
      </c>
      <c r="D305" s="25" t="s">
        <v>0</v>
      </c>
      <c r="F305" s="43">
        <f t="shared" si="22"/>
        <v>0</v>
      </c>
    </row>
    <row r="306" spans="1:6" s="26" customFormat="1" ht="12.75">
      <c r="A306" s="23">
        <v>12</v>
      </c>
      <c r="B306" s="24" t="s">
        <v>169</v>
      </c>
      <c r="C306" s="25">
        <v>2</v>
      </c>
      <c r="D306" s="25" t="s">
        <v>0</v>
      </c>
      <c r="F306" s="43">
        <f t="shared" si="22"/>
        <v>0</v>
      </c>
    </row>
    <row r="307" spans="1:6" s="26" customFormat="1" ht="12.75">
      <c r="A307" s="23">
        <v>13</v>
      </c>
      <c r="B307" s="24" t="s">
        <v>143</v>
      </c>
      <c r="C307" s="25">
        <v>11</v>
      </c>
      <c r="D307" s="25" t="s">
        <v>0</v>
      </c>
      <c r="F307" s="43">
        <f t="shared" si="22"/>
        <v>0</v>
      </c>
    </row>
    <row r="308" spans="1:6" s="26" customFormat="1" ht="12.75">
      <c r="A308" s="23">
        <v>14</v>
      </c>
      <c r="B308" s="24" t="s">
        <v>144</v>
      </c>
      <c r="C308" s="25">
        <v>11</v>
      </c>
      <c r="D308" s="25" t="s">
        <v>0</v>
      </c>
      <c r="F308" s="43">
        <f t="shared" si="22"/>
        <v>0</v>
      </c>
    </row>
    <row r="309" spans="1:6" s="26" customFormat="1" ht="12.75">
      <c r="A309" s="23">
        <v>15</v>
      </c>
      <c r="B309" s="24" t="s">
        <v>118</v>
      </c>
      <c r="C309" s="25">
        <v>12</v>
      </c>
      <c r="D309" s="25" t="s">
        <v>0</v>
      </c>
      <c r="F309" s="43">
        <f t="shared" si="22"/>
        <v>0</v>
      </c>
    </row>
    <row r="310" spans="1:6" s="26" customFormat="1" ht="12.75">
      <c r="A310" s="23">
        <v>16</v>
      </c>
      <c r="B310" s="27" t="s">
        <v>121</v>
      </c>
      <c r="C310" s="25">
        <v>13</v>
      </c>
      <c r="D310" s="25" t="s">
        <v>0</v>
      </c>
      <c r="F310" s="43">
        <f t="shared" si="22"/>
        <v>0</v>
      </c>
    </row>
    <row r="311" spans="1:6" s="2" customFormat="1" ht="15.75">
      <c r="A311" s="18"/>
      <c r="B311" s="20" t="s">
        <v>123</v>
      </c>
      <c r="C311" s="19"/>
      <c r="D311" s="19"/>
      <c r="E311" s="45"/>
      <c r="F311" s="40">
        <f>+F313+F314+F315+F316+F317+F318+F319+F320</f>
        <v>0</v>
      </c>
    </row>
    <row r="312" spans="1:6" s="2" customFormat="1" ht="12.75">
      <c r="A312" s="3" t="s">
        <v>4</v>
      </c>
      <c r="B312" s="4" t="s">
        <v>5</v>
      </c>
      <c r="C312" s="4" t="s">
        <v>6</v>
      </c>
      <c r="D312" s="4" t="s">
        <v>7</v>
      </c>
      <c r="E312" s="46"/>
      <c r="F312" s="46"/>
    </row>
    <row r="313" spans="1:6" s="26" customFormat="1" ht="12.75">
      <c r="A313" s="23">
        <v>1</v>
      </c>
      <c r="B313" s="24" t="s">
        <v>153</v>
      </c>
      <c r="C313" s="25">
        <v>1</v>
      </c>
      <c r="D313" s="25" t="s">
        <v>11</v>
      </c>
      <c r="E313" s="2"/>
      <c r="F313" s="43">
        <f t="shared" ref="F313:F320" si="23">+C313*E313</f>
        <v>0</v>
      </c>
    </row>
    <row r="314" spans="1:6" s="26" customFormat="1" ht="12.75">
      <c r="A314" s="23">
        <v>2</v>
      </c>
      <c r="B314" s="24" t="s">
        <v>23</v>
      </c>
      <c r="C314" s="25">
        <v>17</v>
      </c>
      <c r="D314" s="25" t="s">
        <v>0</v>
      </c>
      <c r="F314" s="43">
        <f t="shared" si="23"/>
        <v>0</v>
      </c>
    </row>
    <row r="315" spans="1:6" s="26" customFormat="1" ht="12.75">
      <c r="A315" s="23">
        <v>3</v>
      </c>
      <c r="B315" s="24" t="s">
        <v>122</v>
      </c>
      <c r="C315" s="25">
        <v>1</v>
      </c>
      <c r="D315" s="25" t="s">
        <v>11</v>
      </c>
      <c r="F315" s="43">
        <f t="shared" si="23"/>
        <v>0</v>
      </c>
    </row>
    <row r="316" spans="1:6" s="26" customFormat="1" ht="12.75">
      <c r="A316" s="23">
        <v>4</v>
      </c>
      <c r="B316" s="24" t="s">
        <v>202</v>
      </c>
      <c r="C316" s="25">
        <v>1</v>
      </c>
      <c r="D316" s="25" t="s">
        <v>11</v>
      </c>
      <c r="F316" s="43">
        <f t="shared" si="23"/>
        <v>0</v>
      </c>
    </row>
    <row r="317" spans="1:6" s="26" customFormat="1" ht="12.75">
      <c r="A317" s="23">
        <v>5</v>
      </c>
      <c r="B317" s="24" t="s">
        <v>26</v>
      </c>
      <c r="C317" s="25">
        <v>12</v>
      </c>
      <c r="D317" s="25" t="s">
        <v>0</v>
      </c>
      <c r="F317" s="43">
        <f t="shared" si="23"/>
        <v>0</v>
      </c>
    </row>
    <row r="318" spans="1:6" s="26" customFormat="1" ht="12.75">
      <c r="A318" s="23">
        <v>6</v>
      </c>
      <c r="B318" s="24" t="s">
        <v>25</v>
      </c>
      <c r="C318" s="25">
        <v>2</v>
      </c>
      <c r="D318" s="25" t="s">
        <v>0</v>
      </c>
      <c r="F318" s="43">
        <f t="shared" si="23"/>
        <v>0</v>
      </c>
    </row>
    <row r="319" spans="1:6" s="26" customFormat="1" ht="12.75">
      <c r="A319" s="23">
        <v>7</v>
      </c>
      <c r="B319" s="24" t="s">
        <v>141</v>
      </c>
      <c r="C319" s="25">
        <v>3</v>
      </c>
      <c r="D319" s="25" t="s">
        <v>0</v>
      </c>
      <c r="F319" s="43">
        <f t="shared" si="23"/>
        <v>0</v>
      </c>
    </row>
    <row r="320" spans="1:6" s="26" customFormat="1" ht="12.75">
      <c r="A320" s="23">
        <v>8</v>
      </c>
      <c r="B320" s="24" t="s">
        <v>15</v>
      </c>
      <c r="C320" s="25">
        <v>1</v>
      </c>
      <c r="D320" s="25" t="s">
        <v>0</v>
      </c>
      <c r="F320" s="43">
        <f t="shared" si="23"/>
        <v>0</v>
      </c>
    </row>
    <row r="321" spans="1:6" s="2" customFormat="1" ht="15.75">
      <c r="A321" s="18"/>
      <c r="B321" s="20" t="s">
        <v>125</v>
      </c>
      <c r="C321" s="19"/>
      <c r="D321" s="19"/>
      <c r="E321" s="45"/>
      <c r="F321" s="40">
        <f>+F323+F324</f>
        <v>0</v>
      </c>
    </row>
    <row r="322" spans="1:6" s="2" customFormat="1" ht="12.75">
      <c r="A322" s="3" t="s">
        <v>4</v>
      </c>
      <c r="B322" s="4" t="s">
        <v>5</v>
      </c>
      <c r="C322" s="4" t="s">
        <v>6</v>
      </c>
      <c r="D322" s="4" t="s">
        <v>7</v>
      </c>
      <c r="E322" s="46"/>
      <c r="F322" s="46"/>
    </row>
    <row r="323" spans="1:6" s="26" customFormat="1" ht="12.75">
      <c r="A323" s="23">
        <v>1</v>
      </c>
      <c r="B323" s="24" t="s">
        <v>126</v>
      </c>
      <c r="C323" s="25">
        <v>1</v>
      </c>
      <c r="D323" s="25" t="s">
        <v>11</v>
      </c>
      <c r="E323" s="2"/>
      <c r="F323" s="43">
        <f t="shared" ref="F323:F324" si="24">+C323*E323</f>
        <v>0</v>
      </c>
    </row>
    <row r="324" spans="1:6" s="26" customFormat="1" ht="12.75">
      <c r="A324" s="23">
        <v>2</v>
      </c>
      <c r="B324" s="24" t="s">
        <v>127</v>
      </c>
      <c r="C324" s="25">
        <v>1</v>
      </c>
      <c r="D324" s="25" t="s">
        <v>11</v>
      </c>
      <c r="F324" s="43">
        <f t="shared" si="24"/>
        <v>0</v>
      </c>
    </row>
    <row r="325" spans="1:6" s="1" customFormat="1" ht="25.5">
      <c r="E325" s="37" t="s">
        <v>328</v>
      </c>
      <c r="F325" s="37" t="s">
        <v>329</v>
      </c>
    </row>
    <row r="326" spans="1:6" s="1" customFormat="1" ht="15.75">
      <c r="A326" s="9"/>
      <c r="B326" s="8" t="s">
        <v>193</v>
      </c>
      <c r="C326" s="10"/>
      <c r="D326" s="10"/>
      <c r="E326" s="44"/>
      <c r="F326" s="39">
        <f>+F327</f>
        <v>0</v>
      </c>
    </row>
    <row r="327" spans="1:6" s="2" customFormat="1" ht="15.75">
      <c r="A327" s="18"/>
      <c r="B327" s="20" t="s">
        <v>192</v>
      </c>
      <c r="C327" s="19"/>
      <c r="D327" s="19"/>
      <c r="E327" s="45"/>
      <c r="F327" s="40">
        <f>+F329+F330+F331+F332</f>
        <v>0</v>
      </c>
    </row>
    <row r="328" spans="1:6" s="2" customFormat="1" ht="12.75">
      <c r="A328" s="3" t="s">
        <v>4</v>
      </c>
      <c r="B328" s="4" t="s">
        <v>5</v>
      </c>
      <c r="C328" s="4" t="s">
        <v>6</v>
      </c>
      <c r="D328" s="4" t="s">
        <v>7</v>
      </c>
      <c r="E328" s="46"/>
      <c r="F328" s="46"/>
    </row>
    <row r="329" spans="1:6" s="26" customFormat="1" ht="12.75">
      <c r="A329" s="23">
        <v>1</v>
      </c>
      <c r="B329" s="24" t="s">
        <v>188</v>
      </c>
      <c r="C329" s="25">
        <v>1</v>
      </c>
      <c r="D329" s="25" t="s">
        <v>0</v>
      </c>
      <c r="E329" s="2"/>
      <c r="F329" s="43">
        <f t="shared" ref="F329:F332" si="25">+C329*E329</f>
        <v>0</v>
      </c>
    </row>
    <row r="330" spans="1:6" s="26" customFormat="1" ht="12.75">
      <c r="A330" s="23">
        <v>2</v>
      </c>
      <c r="B330" s="24" t="s">
        <v>189</v>
      </c>
      <c r="C330" s="25">
        <v>1</v>
      </c>
      <c r="D330" s="25" t="s">
        <v>0</v>
      </c>
      <c r="F330" s="43">
        <f t="shared" si="25"/>
        <v>0</v>
      </c>
    </row>
    <row r="331" spans="1:6" s="26" customFormat="1" ht="12.75">
      <c r="A331" s="23">
        <v>3</v>
      </c>
      <c r="B331" s="24" t="s">
        <v>190</v>
      </c>
      <c r="C331" s="25">
        <v>1</v>
      </c>
      <c r="D331" s="25" t="s">
        <v>0</v>
      </c>
      <c r="F331" s="43">
        <f t="shared" si="25"/>
        <v>0</v>
      </c>
    </row>
    <row r="332" spans="1:6" s="26" customFormat="1" ht="12.75">
      <c r="A332" s="23">
        <v>4</v>
      </c>
      <c r="B332" s="24" t="s">
        <v>191</v>
      </c>
      <c r="C332" s="25">
        <v>1</v>
      </c>
      <c r="D332" s="25" t="s">
        <v>0</v>
      </c>
      <c r="F332" s="43">
        <f t="shared" si="25"/>
        <v>0</v>
      </c>
    </row>
    <row r="333" spans="1:6" s="1" customFormat="1" ht="25.5">
      <c r="E333" s="37" t="s">
        <v>328</v>
      </c>
      <c r="F333" s="37" t="s">
        <v>329</v>
      </c>
    </row>
    <row r="334" spans="1:6" s="1" customFormat="1" ht="15.75">
      <c r="A334" s="9"/>
      <c r="B334" s="8" t="s">
        <v>170</v>
      </c>
      <c r="C334" s="10"/>
      <c r="D334" s="10"/>
      <c r="E334" s="44"/>
      <c r="F334" s="39">
        <f>+F335+F358+F371+F379</f>
        <v>0</v>
      </c>
    </row>
    <row r="335" spans="1:6" s="2" customFormat="1" ht="15.75">
      <c r="A335" s="18"/>
      <c r="B335" s="20" t="s">
        <v>171</v>
      </c>
      <c r="C335" s="19"/>
      <c r="D335" s="19"/>
      <c r="E335" s="45"/>
      <c r="F335" s="40">
        <f>+F337+F338+F339+F340+F341+F342+F343+F344+F345+F346+F347+F348+F349+F350+F351+F352+F353+F354+F355+F356+F357</f>
        <v>0</v>
      </c>
    </row>
    <row r="336" spans="1:6" s="2" customFormat="1" ht="12.75">
      <c r="A336" s="3" t="s">
        <v>4</v>
      </c>
      <c r="B336" s="4" t="s">
        <v>5</v>
      </c>
      <c r="C336" s="4" t="s">
        <v>6</v>
      </c>
      <c r="D336" s="4" t="s">
        <v>7</v>
      </c>
      <c r="E336" s="46"/>
      <c r="F336" s="46"/>
    </row>
    <row r="337" spans="1:6" s="26" customFormat="1" ht="12.75">
      <c r="A337" s="23">
        <v>1</v>
      </c>
      <c r="B337" s="14" t="s">
        <v>298</v>
      </c>
      <c r="C337" s="25">
        <v>30</v>
      </c>
      <c r="D337" s="25" t="s">
        <v>8</v>
      </c>
      <c r="E337" s="2"/>
      <c r="F337" s="43">
        <f t="shared" ref="F337:F357" si="26">+C337*E337</f>
        <v>0</v>
      </c>
    </row>
    <row r="338" spans="1:6" s="26" customFormat="1" ht="12.75">
      <c r="A338" s="23">
        <v>2</v>
      </c>
      <c r="B338" s="14" t="s">
        <v>299</v>
      </c>
      <c r="C338" s="25">
        <v>215</v>
      </c>
      <c r="D338" s="25" t="s">
        <v>8</v>
      </c>
      <c r="F338" s="43">
        <f t="shared" si="26"/>
        <v>0</v>
      </c>
    </row>
    <row r="339" spans="1:6" s="26" customFormat="1" ht="12.75">
      <c r="A339" s="23">
        <v>3</v>
      </c>
      <c r="B339" s="14" t="s">
        <v>300</v>
      </c>
      <c r="C339" s="25">
        <v>30</v>
      </c>
      <c r="D339" s="25" t="s">
        <v>8</v>
      </c>
      <c r="F339" s="43">
        <f t="shared" si="26"/>
        <v>0</v>
      </c>
    </row>
    <row r="340" spans="1:6" s="26" customFormat="1" ht="12.75">
      <c r="A340" s="23">
        <v>4</v>
      </c>
      <c r="B340" s="14" t="s">
        <v>301</v>
      </c>
      <c r="C340" s="25">
        <v>435</v>
      </c>
      <c r="D340" s="25" t="s">
        <v>8</v>
      </c>
      <c r="F340" s="43">
        <f t="shared" si="26"/>
        <v>0</v>
      </c>
    </row>
    <row r="341" spans="1:6" s="26" customFormat="1" ht="12.75">
      <c r="A341" s="23">
        <v>5</v>
      </c>
      <c r="B341" s="14" t="s">
        <v>302</v>
      </c>
      <c r="C341" s="25">
        <v>580</v>
      </c>
      <c r="D341" s="25" t="s">
        <v>8</v>
      </c>
      <c r="F341" s="43">
        <f t="shared" si="26"/>
        <v>0</v>
      </c>
    </row>
    <row r="342" spans="1:6" s="26" customFormat="1" ht="12.75">
      <c r="A342" s="23">
        <v>6</v>
      </c>
      <c r="B342" s="24" t="s">
        <v>303</v>
      </c>
      <c r="C342" s="25">
        <v>65</v>
      </c>
      <c r="D342" s="25" t="s">
        <v>8</v>
      </c>
      <c r="F342" s="43">
        <f t="shared" si="26"/>
        <v>0</v>
      </c>
    </row>
    <row r="343" spans="1:6" s="26" customFormat="1" ht="12.75">
      <c r="A343" s="23">
        <v>7</v>
      </c>
      <c r="B343" s="24" t="s">
        <v>304</v>
      </c>
      <c r="C343" s="25">
        <v>55</v>
      </c>
      <c r="D343" s="25" t="s">
        <v>8</v>
      </c>
      <c r="F343" s="43">
        <f t="shared" si="26"/>
        <v>0</v>
      </c>
    </row>
    <row r="344" spans="1:6" s="26" customFormat="1" ht="12.75">
      <c r="A344" s="23">
        <v>8</v>
      </c>
      <c r="B344" s="24" t="s">
        <v>305</v>
      </c>
      <c r="C344" s="25">
        <v>215</v>
      </c>
      <c r="D344" s="25" t="s">
        <v>8</v>
      </c>
      <c r="F344" s="43">
        <f t="shared" si="26"/>
        <v>0</v>
      </c>
    </row>
    <row r="345" spans="1:6" s="26" customFormat="1" ht="12.75">
      <c r="A345" s="23">
        <v>9</v>
      </c>
      <c r="B345" s="24" t="s">
        <v>306</v>
      </c>
      <c r="C345" s="25">
        <v>55</v>
      </c>
      <c r="D345" s="25" t="s">
        <v>8</v>
      </c>
      <c r="F345" s="43">
        <f t="shared" si="26"/>
        <v>0</v>
      </c>
    </row>
    <row r="346" spans="1:6" s="26" customFormat="1" ht="12.75">
      <c r="A346" s="23">
        <v>10</v>
      </c>
      <c r="B346" s="24" t="s">
        <v>307</v>
      </c>
      <c r="C346" s="25">
        <v>170</v>
      </c>
      <c r="D346" s="25" t="s">
        <v>8</v>
      </c>
      <c r="F346" s="43">
        <f t="shared" si="26"/>
        <v>0</v>
      </c>
    </row>
    <row r="347" spans="1:6" s="26" customFormat="1" ht="12.75">
      <c r="A347" s="23">
        <v>11</v>
      </c>
      <c r="B347" s="24" t="s">
        <v>308</v>
      </c>
      <c r="C347" s="25">
        <v>290</v>
      </c>
      <c r="D347" s="25" t="s">
        <v>8</v>
      </c>
      <c r="F347" s="43">
        <f t="shared" si="26"/>
        <v>0</v>
      </c>
    </row>
    <row r="348" spans="1:6" s="26" customFormat="1" ht="12.75">
      <c r="A348" s="23">
        <v>12</v>
      </c>
      <c r="B348" s="24" t="s">
        <v>309</v>
      </c>
      <c r="C348" s="25">
        <v>410</v>
      </c>
      <c r="D348" s="25" t="s">
        <v>8</v>
      </c>
      <c r="F348" s="43">
        <f t="shared" si="26"/>
        <v>0</v>
      </c>
    </row>
    <row r="349" spans="1:6" s="26" customFormat="1" ht="12.75">
      <c r="A349" s="23">
        <v>13</v>
      </c>
      <c r="B349" s="24" t="s">
        <v>310</v>
      </c>
      <c r="C349" s="25">
        <v>165</v>
      </c>
      <c r="D349" s="25" t="s">
        <v>8</v>
      </c>
      <c r="F349" s="43">
        <f t="shared" si="26"/>
        <v>0</v>
      </c>
    </row>
    <row r="350" spans="1:6" s="26" customFormat="1" ht="12.75">
      <c r="A350" s="23">
        <v>14</v>
      </c>
      <c r="B350" s="24" t="s">
        <v>311</v>
      </c>
      <c r="C350" s="25">
        <v>55</v>
      </c>
      <c r="D350" s="25" t="s">
        <v>8</v>
      </c>
      <c r="F350" s="43">
        <f t="shared" si="26"/>
        <v>0</v>
      </c>
    </row>
    <row r="351" spans="1:6" s="26" customFormat="1" ht="12.75">
      <c r="A351" s="23">
        <v>15</v>
      </c>
      <c r="B351" s="24" t="s">
        <v>312</v>
      </c>
      <c r="C351" s="25">
        <v>215</v>
      </c>
      <c r="D351" s="25" t="s">
        <v>8</v>
      </c>
      <c r="F351" s="43">
        <f t="shared" si="26"/>
        <v>0</v>
      </c>
    </row>
    <row r="352" spans="1:6" s="26" customFormat="1" ht="12.75">
      <c r="A352" s="23">
        <v>16</v>
      </c>
      <c r="B352" s="14" t="s">
        <v>313</v>
      </c>
      <c r="C352" s="25">
        <v>105</v>
      </c>
      <c r="D352" s="25" t="s">
        <v>8</v>
      </c>
      <c r="F352" s="43">
        <f t="shared" si="26"/>
        <v>0</v>
      </c>
    </row>
    <row r="353" spans="1:6" s="26" customFormat="1" ht="12.75">
      <c r="A353" s="23">
        <v>17</v>
      </c>
      <c r="B353" s="14" t="s">
        <v>314</v>
      </c>
      <c r="C353" s="25">
        <v>35</v>
      </c>
      <c r="D353" s="25" t="s">
        <v>8</v>
      </c>
      <c r="F353" s="43">
        <f t="shared" si="26"/>
        <v>0</v>
      </c>
    </row>
    <row r="354" spans="1:6" s="26" customFormat="1" ht="12.75">
      <c r="A354" s="23">
        <v>18</v>
      </c>
      <c r="B354" s="14" t="s">
        <v>315</v>
      </c>
      <c r="C354" s="25">
        <v>35</v>
      </c>
      <c r="D354" s="25" t="s">
        <v>8</v>
      </c>
      <c r="F354" s="43">
        <f t="shared" si="26"/>
        <v>0</v>
      </c>
    </row>
    <row r="355" spans="1:6" s="26" customFormat="1" ht="12.75">
      <c r="A355" s="23">
        <v>19</v>
      </c>
      <c r="B355" s="14" t="s">
        <v>316</v>
      </c>
      <c r="C355" s="25">
        <v>440</v>
      </c>
      <c r="D355" s="25" t="s">
        <v>8</v>
      </c>
      <c r="F355" s="43">
        <f t="shared" si="26"/>
        <v>0</v>
      </c>
    </row>
    <row r="356" spans="1:6" s="26" customFormat="1" ht="12.75">
      <c r="A356" s="23">
        <v>20</v>
      </c>
      <c r="B356" s="14" t="s">
        <v>317</v>
      </c>
      <c r="C356" s="25">
        <v>425</v>
      </c>
      <c r="D356" s="25" t="s">
        <v>8</v>
      </c>
      <c r="F356" s="43">
        <f t="shared" si="26"/>
        <v>0</v>
      </c>
    </row>
    <row r="357" spans="1:6" s="26" customFormat="1" ht="12.75">
      <c r="A357" s="23">
        <v>21</v>
      </c>
      <c r="B357" s="24" t="s">
        <v>318</v>
      </c>
      <c r="C357" s="25">
        <v>45</v>
      </c>
      <c r="D357" s="25" t="s">
        <v>8</v>
      </c>
      <c r="F357" s="43">
        <f t="shared" si="26"/>
        <v>0</v>
      </c>
    </row>
    <row r="358" spans="1:6" s="2" customFormat="1" ht="15.75">
      <c r="A358" s="18"/>
      <c r="B358" s="20" t="s">
        <v>172</v>
      </c>
      <c r="C358" s="19"/>
      <c r="D358" s="19"/>
      <c r="E358" s="45"/>
      <c r="F358" s="40">
        <f>+F360+F361+F362+F363+F364+F365+F366+F367+F368+F369+F370</f>
        <v>0</v>
      </c>
    </row>
    <row r="359" spans="1:6" s="2" customFormat="1" ht="12.75">
      <c r="A359" s="3" t="s">
        <v>4</v>
      </c>
      <c r="B359" s="4" t="s">
        <v>5</v>
      </c>
      <c r="C359" s="4" t="s">
        <v>6</v>
      </c>
      <c r="D359" s="4" t="s">
        <v>7</v>
      </c>
      <c r="E359" s="46"/>
      <c r="F359" s="46"/>
    </row>
    <row r="360" spans="1:6" s="26" customFormat="1" ht="38.25">
      <c r="A360" s="23">
        <v>1</v>
      </c>
      <c r="B360" s="36" t="s">
        <v>291</v>
      </c>
      <c r="C360" s="25">
        <v>65</v>
      </c>
      <c r="D360" s="25" t="s">
        <v>8</v>
      </c>
      <c r="E360" s="2"/>
      <c r="F360" s="43">
        <f t="shared" ref="F360:F370" si="27">+C360*E360</f>
        <v>0</v>
      </c>
    </row>
    <row r="361" spans="1:6" s="26" customFormat="1" ht="25.5">
      <c r="A361" s="23">
        <v>2</v>
      </c>
      <c r="B361" s="36" t="s">
        <v>292</v>
      </c>
      <c r="C361" s="25">
        <v>38</v>
      </c>
      <c r="D361" s="25" t="s">
        <v>8</v>
      </c>
      <c r="F361" s="43">
        <f t="shared" si="27"/>
        <v>0</v>
      </c>
    </row>
    <row r="362" spans="1:6" s="26" customFormat="1" ht="25.5">
      <c r="A362" s="23">
        <v>3</v>
      </c>
      <c r="B362" s="36" t="s">
        <v>293</v>
      </c>
      <c r="C362" s="25">
        <v>36</v>
      </c>
      <c r="D362" s="25" t="s">
        <v>8</v>
      </c>
      <c r="F362" s="43">
        <f t="shared" si="27"/>
        <v>0</v>
      </c>
    </row>
    <row r="363" spans="1:6" s="26" customFormat="1" ht="25.5">
      <c r="A363" s="23">
        <v>4</v>
      </c>
      <c r="B363" s="36" t="s">
        <v>294</v>
      </c>
      <c r="C363" s="25">
        <v>30</v>
      </c>
      <c r="D363" s="25" t="s">
        <v>8</v>
      </c>
      <c r="F363" s="43">
        <f t="shared" si="27"/>
        <v>0</v>
      </c>
    </row>
    <row r="364" spans="1:6" s="26" customFormat="1" ht="25.5">
      <c r="A364" s="23">
        <v>5</v>
      </c>
      <c r="B364" s="36" t="s">
        <v>295</v>
      </c>
      <c r="C364" s="25">
        <v>40</v>
      </c>
      <c r="D364" s="25" t="s">
        <v>8</v>
      </c>
      <c r="F364" s="43">
        <f t="shared" si="27"/>
        <v>0</v>
      </c>
    </row>
    <row r="365" spans="1:6" s="26" customFormat="1" ht="12.75">
      <c r="A365" s="23">
        <v>6</v>
      </c>
      <c r="B365" s="24" t="s">
        <v>224</v>
      </c>
      <c r="C365" s="25">
        <v>26</v>
      </c>
      <c r="D365" s="25" t="s">
        <v>8</v>
      </c>
      <c r="F365" s="43">
        <f t="shared" si="27"/>
        <v>0</v>
      </c>
    </row>
    <row r="366" spans="1:6" s="26" customFormat="1" ht="12.75">
      <c r="A366" s="23">
        <v>7</v>
      </c>
      <c r="B366" s="24" t="s">
        <v>225</v>
      </c>
      <c r="C366" s="25">
        <v>45</v>
      </c>
      <c r="D366" s="25" t="s">
        <v>8</v>
      </c>
      <c r="F366" s="43">
        <f t="shared" si="27"/>
        <v>0</v>
      </c>
    </row>
    <row r="367" spans="1:6" s="26" customFormat="1" ht="12.75">
      <c r="A367" s="23">
        <v>8</v>
      </c>
      <c r="B367" s="29" t="s">
        <v>284</v>
      </c>
      <c r="C367" s="25">
        <v>45</v>
      </c>
      <c r="D367" s="25" t="s">
        <v>8</v>
      </c>
      <c r="F367" s="43">
        <f t="shared" si="27"/>
        <v>0</v>
      </c>
    </row>
    <row r="368" spans="1:6" s="26" customFormat="1" ht="12.75">
      <c r="A368" s="23">
        <v>9</v>
      </c>
      <c r="B368" s="29" t="s">
        <v>27</v>
      </c>
      <c r="C368" s="25">
        <v>225</v>
      </c>
      <c r="D368" s="25" t="s">
        <v>0</v>
      </c>
      <c r="F368" s="43">
        <f t="shared" si="27"/>
        <v>0</v>
      </c>
    </row>
    <row r="369" spans="1:6" s="26" customFormat="1" ht="12.75">
      <c r="A369" s="23">
        <v>10</v>
      </c>
      <c r="B369" s="25" t="s">
        <v>319</v>
      </c>
      <c r="C369" s="25">
        <v>80</v>
      </c>
      <c r="D369" s="25" t="s">
        <v>8</v>
      </c>
      <c r="F369" s="43">
        <f t="shared" si="27"/>
        <v>0</v>
      </c>
    </row>
    <row r="370" spans="1:6" s="26" customFormat="1" ht="25.5">
      <c r="A370" s="23">
        <v>11</v>
      </c>
      <c r="B370" s="36" t="s">
        <v>286</v>
      </c>
      <c r="C370" s="25">
        <v>5</v>
      </c>
      <c r="D370" s="25" t="s">
        <v>0</v>
      </c>
      <c r="F370" s="43">
        <f t="shared" si="27"/>
        <v>0</v>
      </c>
    </row>
    <row r="371" spans="1:6" s="2" customFormat="1" ht="15.75">
      <c r="A371" s="18"/>
      <c r="B371" s="20" t="s">
        <v>173</v>
      </c>
      <c r="C371" s="19"/>
      <c r="D371" s="19"/>
      <c r="E371" s="45"/>
      <c r="F371" s="40">
        <f>+F373+F374+F375+F376+F377+F378</f>
        <v>0</v>
      </c>
    </row>
    <row r="372" spans="1:6" s="2" customFormat="1" ht="12.75">
      <c r="A372" s="3" t="s">
        <v>4</v>
      </c>
      <c r="B372" s="4" t="s">
        <v>5</v>
      </c>
      <c r="C372" s="4" t="s">
        <v>6</v>
      </c>
      <c r="D372" s="4" t="s">
        <v>7</v>
      </c>
      <c r="E372" s="46"/>
      <c r="F372" s="46"/>
    </row>
    <row r="373" spans="1:6" s="26" customFormat="1" ht="12.75">
      <c r="A373" s="23">
        <v>1</v>
      </c>
      <c r="B373" s="24" t="s">
        <v>227</v>
      </c>
      <c r="C373" s="25">
        <v>57</v>
      </c>
      <c r="D373" s="25" t="s">
        <v>187</v>
      </c>
      <c r="E373" s="2"/>
      <c r="F373" s="43">
        <f t="shared" ref="F373:F378" si="28">+C373*E373</f>
        <v>0</v>
      </c>
    </row>
    <row r="374" spans="1:6" s="26" customFormat="1" ht="12.75">
      <c r="A374" s="23">
        <v>2</v>
      </c>
      <c r="B374" s="24" t="s">
        <v>228</v>
      </c>
      <c r="C374" s="25">
        <v>30</v>
      </c>
      <c r="D374" s="25" t="s">
        <v>0</v>
      </c>
      <c r="F374" s="43">
        <f t="shared" si="28"/>
        <v>0</v>
      </c>
    </row>
    <row r="375" spans="1:6" s="26" customFormat="1" ht="12.75">
      <c r="A375" s="23">
        <v>3</v>
      </c>
      <c r="B375" s="24" t="s">
        <v>235</v>
      </c>
      <c r="C375" s="25">
        <v>1</v>
      </c>
      <c r="D375" s="25" t="s">
        <v>0</v>
      </c>
      <c r="F375" s="43">
        <f t="shared" si="28"/>
        <v>0</v>
      </c>
    </row>
    <row r="376" spans="1:6" s="26" customFormat="1" ht="12.75">
      <c r="A376" s="23">
        <v>4</v>
      </c>
      <c r="B376" s="24" t="s">
        <v>230</v>
      </c>
      <c r="C376" s="25">
        <v>3</v>
      </c>
      <c r="D376" s="25" t="s">
        <v>0</v>
      </c>
      <c r="F376" s="43">
        <f t="shared" si="28"/>
        <v>0</v>
      </c>
    </row>
    <row r="377" spans="1:6" s="26" customFormat="1" ht="12.75">
      <c r="A377" s="23">
        <v>5</v>
      </c>
      <c r="B377" s="24" t="s">
        <v>229</v>
      </c>
      <c r="C377" s="25">
        <v>300</v>
      </c>
      <c r="D377" s="25" t="s">
        <v>8</v>
      </c>
      <c r="F377" s="43">
        <f t="shared" si="28"/>
        <v>0</v>
      </c>
    </row>
    <row r="378" spans="1:6" s="26" customFormat="1" ht="12.75">
      <c r="A378" s="23">
        <v>6</v>
      </c>
      <c r="B378" s="24" t="s">
        <v>231</v>
      </c>
      <c r="C378" s="25">
        <v>2</v>
      </c>
      <c r="D378" s="25" t="s">
        <v>0</v>
      </c>
      <c r="F378" s="43">
        <f t="shared" si="28"/>
        <v>0</v>
      </c>
    </row>
    <row r="379" spans="1:6" s="2" customFormat="1" ht="15.75">
      <c r="A379" s="18"/>
      <c r="B379" s="20" t="s">
        <v>174</v>
      </c>
      <c r="C379" s="19"/>
      <c r="D379" s="19"/>
      <c r="E379" s="45"/>
      <c r="F379" s="40">
        <f>+F381+F382+F383+F384+F385+F386+F387+F388+F389+F390+F391+F392+F393+F394</f>
        <v>0</v>
      </c>
    </row>
    <row r="380" spans="1:6" s="2" customFormat="1" ht="12.75">
      <c r="A380" s="3" t="s">
        <v>4</v>
      </c>
      <c r="B380" s="4" t="s">
        <v>5</v>
      </c>
      <c r="C380" s="4" t="s">
        <v>6</v>
      </c>
      <c r="D380" s="4" t="s">
        <v>7</v>
      </c>
      <c r="E380" s="46"/>
      <c r="F380" s="46"/>
    </row>
    <row r="381" spans="1:6" s="26" customFormat="1" ht="38.25">
      <c r="A381" s="23">
        <v>1</v>
      </c>
      <c r="B381" s="17" t="s">
        <v>176</v>
      </c>
      <c r="C381" s="25">
        <v>4</v>
      </c>
      <c r="D381" s="25" t="s">
        <v>0</v>
      </c>
      <c r="E381" s="2"/>
      <c r="F381" s="43">
        <f t="shared" ref="F381:F394" si="29">+C381*E381</f>
        <v>0</v>
      </c>
    </row>
    <row r="382" spans="1:6" s="26" customFormat="1" ht="12.75">
      <c r="A382" s="23">
        <v>2</v>
      </c>
      <c r="B382" s="24" t="s">
        <v>226</v>
      </c>
      <c r="C382" s="25">
        <v>1</v>
      </c>
      <c r="D382" s="25" t="s">
        <v>0</v>
      </c>
      <c r="F382" s="43">
        <f t="shared" si="29"/>
        <v>0</v>
      </c>
    </row>
    <row r="383" spans="1:6" s="26" customFormat="1" ht="38.25">
      <c r="A383" s="23">
        <v>3</v>
      </c>
      <c r="B383" s="28" t="s">
        <v>177</v>
      </c>
      <c r="C383" s="25">
        <v>2</v>
      </c>
      <c r="D383" s="25" t="s">
        <v>0</v>
      </c>
      <c r="F383" s="43">
        <f t="shared" si="29"/>
        <v>0</v>
      </c>
    </row>
    <row r="384" spans="1:6" s="26" customFormat="1" ht="24">
      <c r="A384" s="23">
        <v>4</v>
      </c>
      <c r="B384" s="31" t="s">
        <v>320</v>
      </c>
      <c r="C384" s="25">
        <v>2</v>
      </c>
      <c r="D384" s="25" t="s">
        <v>0</v>
      </c>
      <c r="F384" s="43">
        <f t="shared" si="29"/>
        <v>0</v>
      </c>
    </row>
    <row r="385" spans="1:6" s="26" customFormat="1" ht="12.75">
      <c r="A385" s="23">
        <v>5</v>
      </c>
      <c r="B385" s="30" t="s">
        <v>178</v>
      </c>
      <c r="C385" s="25">
        <v>2</v>
      </c>
      <c r="D385" s="25" t="s">
        <v>0</v>
      </c>
      <c r="F385" s="43">
        <f t="shared" si="29"/>
        <v>0</v>
      </c>
    </row>
    <row r="386" spans="1:6" s="26" customFormat="1" ht="38.25">
      <c r="A386" s="23">
        <v>6</v>
      </c>
      <c r="B386" s="28" t="s">
        <v>321</v>
      </c>
      <c r="C386" s="25">
        <v>2</v>
      </c>
      <c r="D386" s="25" t="s">
        <v>0</v>
      </c>
      <c r="F386" s="43">
        <f t="shared" si="29"/>
        <v>0</v>
      </c>
    </row>
    <row r="387" spans="1:6" s="26" customFormat="1" ht="12.75">
      <c r="A387" s="23">
        <v>7</v>
      </c>
      <c r="B387" s="28" t="s">
        <v>322</v>
      </c>
      <c r="C387" s="25">
        <v>2</v>
      </c>
      <c r="D387" s="25" t="s">
        <v>0</v>
      </c>
      <c r="F387" s="43">
        <f t="shared" si="29"/>
        <v>0</v>
      </c>
    </row>
    <row r="388" spans="1:6" s="26" customFormat="1" ht="12.75">
      <c r="A388" s="23">
        <v>8</v>
      </c>
      <c r="B388" s="24" t="s">
        <v>180</v>
      </c>
      <c r="C388" s="25">
        <v>2</v>
      </c>
      <c r="D388" s="25" t="s">
        <v>0</v>
      </c>
      <c r="F388" s="43">
        <f t="shared" si="29"/>
        <v>0</v>
      </c>
    </row>
    <row r="389" spans="1:6" s="26" customFormat="1" ht="12.75">
      <c r="A389" s="23">
        <v>9</v>
      </c>
      <c r="B389" s="24" t="s">
        <v>181</v>
      </c>
      <c r="C389" s="25">
        <v>2</v>
      </c>
      <c r="D389" s="25" t="s">
        <v>0</v>
      </c>
      <c r="F389" s="43">
        <f t="shared" si="29"/>
        <v>0</v>
      </c>
    </row>
    <row r="390" spans="1:6" s="26" customFormat="1" ht="25.5">
      <c r="A390" s="23">
        <v>10</v>
      </c>
      <c r="B390" s="28" t="s">
        <v>183</v>
      </c>
      <c r="C390" s="25">
        <v>3</v>
      </c>
      <c r="D390" s="25" t="s">
        <v>0</v>
      </c>
      <c r="F390" s="43">
        <f t="shared" si="29"/>
        <v>0</v>
      </c>
    </row>
    <row r="391" spans="1:6" s="26" customFormat="1" ht="25.5">
      <c r="A391" s="23">
        <v>11</v>
      </c>
      <c r="B391" s="28" t="s">
        <v>184</v>
      </c>
      <c r="C391" s="25">
        <v>1</v>
      </c>
      <c r="D391" s="25" t="s">
        <v>0</v>
      </c>
      <c r="F391" s="43">
        <f t="shared" si="29"/>
        <v>0</v>
      </c>
    </row>
    <row r="392" spans="1:6" s="26" customFormat="1" ht="12.75">
      <c r="A392" s="23">
        <v>12</v>
      </c>
      <c r="B392" s="24" t="s">
        <v>182</v>
      </c>
      <c r="C392" s="25">
        <v>1</v>
      </c>
      <c r="D392" s="25" t="s">
        <v>0</v>
      </c>
      <c r="F392" s="43">
        <f t="shared" si="29"/>
        <v>0</v>
      </c>
    </row>
    <row r="393" spans="1:6" s="26" customFormat="1" ht="25.5">
      <c r="A393" s="23">
        <v>13</v>
      </c>
      <c r="B393" s="28" t="s">
        <v>323</v>
      </c>
      <c r="C393" s="25">
        <v>1</v>
      </c>
      <c r="D393" s="25" t="s">
        <v>0</v>
      </c>
      <c r="F393" s="43">
        <f t="shared" si="29"/>
        <v>0</v>
      </c>
    </row>
    <row r="394" spans="1:6" s="26" customFormat="1" ht="25.5">
      <c r="A394" s="23">
        <v>14</v>
      </c>
      <c r="B394" s="28" t="s">
        <v>324</v>
      </c>
      <c r="C394" s="25">
        <v>1</v>
      </c>
      <c r="D394" s="25" t="s">
        <v>0</v>
      </c>
      <c r="F394" s="43">
        <f t="shared" si="29"/>
        <v>0</v>
      </c>
    </row>
    <row r="395" spans="1:6" s="1" customFormat="1" ht="15.75">
      <c r="A395" s="9"/>
      <c r="B395" s="15" t="s">
        <v>28</v>
      </c>
      <c r="C395" s="10"/>
      <c r="D395" s="10"/>
      <c r="E395" s="44"/>
      <c r="F395" s="39">
        <f>+F397+F398+F399+F400</f>
        <v>0</v>
      </c>
    </row>
    <row r="396" spans="1:6" s="1" customFormat="1" ht="14.25">
      <c r="A396" s="11" t="s">
        <v>4</v>
      </c>
      <c r="B396" s="12" t="s">
        <v>5</v>
      </c>
      <c r="C396" s="12" t="s">
        <v>6</v>
      </c>
      <c r="D396" s="12" t="s">
        <v>7</v>
      </c>
      <c r="E396" s="46"/>
      <c r="F396" s="46"/>
    </row>
    <row r="397" spans="1:6" s="32" customFormat="1" ht="14.25">
      <c r="A397" s="25">
        <v>1</v>
      </c>
      <c r="B397" s="25" t="s">
        <v>28</v>
      </c>
      <c r="C397" s="25">
        <v>1</v>
      </c>
      <c r="D397" s="25" t="s">
        <v>11</v>
      </c>
      <c r="E397" s="2"/>
      <c r="F397" s="43">
        <f t="shared" ref="F397:F400" si="30">+C397*E397</f>
        <v>0</v>
      </c>
    </row>
    <row r="398" spans="1:6" s="32" customFormat="1" ht="14.25">
      <c r="A398" s="25">
        <v>2</v>
      </c>
      <c r="B398" s="35" t="s">
        <v>179</v>
      </c>
      <c r="C398" s="25">
        <v>1</v>
      </c>
      <c r="D398" s="25" t="s">
        <v>11</v>
      </c>
      <c r="F398" s="43">
        <f t="shared" si="30"/>
        <v>0</v>
      </c>
    </row>
    <row r="399" spans="1:6" s="32" customFormat="1" ht="14.25">
      <c r="A399" s="25">
        <v>3</v>
      </c>
      <c r="B399" s="25" t="s">
        <v>272</v>
      </c>
      <c r="C399" s="25">
        <v>1</v>
      </c>
      <c r="D399" s="25" t="s">
        <v>11</v>
      </c>
      <c r="F399" s="43">
        <f t="shared" si="30"/>
        <v>0</v>
      </c>
    </row>
    <row r="400" spans="1:6" s="32" customFormat="1" ht="14.25">
      <c r="A400" s="25">
        <v>4</v>
      </c>
      <c r="B400" s="25" t="s">
        <v>175</v>
      </c>
      <c r="C400" s="25">
        <v>1</v>
      </c>
      <c r="D400" s="25" t="s">
        <v>11</v>
      </c>
      <c r="F400" s="43">
        <f t="shared" si="30"/>
        <v>0</v>
      </c>
    </row>
    <row r="401" spans="1:6" s="1" customFormat="1" ht="14.25"/>
    <row r="402" spans="1:6" s="1" customFormat="1" ht="15.75">
      <c r="A402" s="9"/>
      <c r="B402" s="8" t="s">
        <v>273</v>
      </c>
      <c r="C402" s="10"/>
      <c r="D402" s="10"/>
      <c r="E402" s="44"/>
      <c r="F402" s="39">
        <f>+F403+F413+F419</f>
        <v>0</v>
      </c>
    </row>
    <row r="403" spans="1:6" s="2" customFormat="1">
      <c r="A403" s="3" t="s">
        <v>4</v>
      </c>
      <c r="B403" s="4" t="s">
        <v>5</v>
      </c>
      <c r="C403" s="4" t="s">
        <v>6</v>
      </c>
      <c r="D403" s="4" t="s">
        <v>7</v>
      </c>
      <c r="E403" s="45"/>
      <c r="F403" s="40">
        <f>+F404+F405+F406+F407+F408+F409+F410+F411+F412</f>
        <v>0</v>
      </c>
    </row>
    <row r="404" spans="1:6" s="26" customFormat="1" ht="51">
      <c r="A404" s="23">
        <v>1</v>
      </c>
      <c r="B404" s="17" t="s">
        <v>325</v>
      </c>
      <c r="C404" s="25">
        <v>1</v>
      </c>
      <c r="D404" s="25" t="s">
        <v>0</v>
      </c>
      <c r="E404" s="2"/>
      <c r="F404" s="43">
        <f t="shared" ref="F404:F412" si="31">+C404*E404</f>
        <v>0</v>
      </c>
    </row>
    <row r="405" spans="1:6" s="26" customFormat="1" ht="12.75">
      <c r="A405" s="23">
        <v>2</v>
      </c>
      <c r="B405" s="28" t="s">
        <v>326</v>
      </c>
      <c r="C405" s="25">
        <v>1</v>
      </c>
      <c r="D405" s="25" t="s">
        <v>11</v>
      </c>
      <c r="F405" s="43">
        <f t="shared" si="31"/>
        <v>0</v>
      </c>
    </row>
    <row r="406" spans="1:6" s="26" customFormat="1" ht="12.75">
      <c r="A406" s="23">
        <v>3</v>
      </c>
      <c r="B406" s="31" t="s">
        <v>289</v>
      </c>
      <c r="C406" s="25">
        <v>1</v>
      </c>
      <c r="D406" s="25" t="s">
        <v>0</v>
      </c>
      <c r="F406" s="43">
        <f t="shared" si="31"/>
        <v>0</v>
      </c>
    </row>
    <row r="407" spans="1:6" s="26" customFormat="1" ht="12.75">
      <c r="A407" s="23">
        <v>4</v>
      </c>
      <c r="B407" s="31" t="s">
        <v>274</v>
      </c>
      <c r="C407" s="25">
        <v>1</v>
      </c>
      <c r="D407" s="25" t="s">
        <v>0</v>
      </c>
      <c r="F407" s="43">
        <f t="shared" si="31"/>
        <v>0</v>
      </c>
    </row>
    <row r="408" spans="1:6" s="26" customFormat="1" ht="12.75">
      <c r="A408" s="23">
        <v>5</v>
      </c>
      <c r="B408" s="33" t="s">
        <v>281</v>
      </c>
      <c r="C408" s="34">
        <v>1</v>
      </c>
      <c r="D408" s="27" t="s">
        <v>0</v>
      </c>
      <c r="F408" s="43">
        <f t="shared" si="31"/>
        <v>0</v>
      </c>
    </row>
    <row r="409" spans="1:6" s="26" customFormat="1" ht="12.75">
      <c r="A409" s="23">
        <v>6</v>
      </c>
      <c r="B409" s="33" t="s">
        <v>287</v>
      </c>
      <c r="C409" s="34">
        <v>1</v>
      </c>
      <c r="D409" s="27" t="s">
        <v>0</v>
      </c>
      <c r="F409" s="43">
        <f t="shared" si="31"/>
        <v>0</v>
      </c>
    </row>
    <row r="410" spans="1:6" s="26" customFormat="1" ht="48">
      <c r="A410" s="23">
        <v>7</v>
      </c>
      <c r="B410" s="33" t="s">
        <v>282</v>
      </c>
      <c r="C410" s="34">
        <v>1</v>
      </c>
      <c r="D410" s="27" t="s">
        <v>0</v>
      </c>
      <c r="F410" s="43">
        <f t="shared" si="31"/>
        <v>0</v>
      </c>
    </row>
    <row r="411" spans="1:6" s="26" customFormat="1" ht="12.75">
      <c r="A411" s="23">
        <v>8</v>
      </c>
      <c r="B411" s="33" t="s">
        <v>288</v>
      </c>
      <c r="C411" s="34">
        <v>1</v>
      </c>
      <c r="D411" s="27" t="s">
        <v>0</v>
      </c>
      <c r="F411" s="43">
        <f t="shared" si="31"/>
        <v>0</v>
      </c>
    </row>
    <row r="412" spans="1:6" s="26" customFormat="1" ht="12.75">
      <c r="A412" s="23">
        <v>9</v>
      </c>
      <c r="B412" s="33" t="s">
        <v>283</v>
      </c>
      <c r="C412" s="34">
        <v>1</v>
      </c>
      <c r="D412" s="27" t="s">
        <v>0</v>
      </c>
      <c r="F412" s="43">
        <f t="shared" si="31"/>
        <v>0</v>
      </c>
    </row>
    <row r="413" spans="1:6" s="2" customFormat="1" ht="15.75">
      <c r="A413" s="18"/>
      <c r="B413" s="20" t="s">
        <v>275</v>
      </c>
      <c r="C413" s="19"/>
      <c r="D413" s="19"/>
      <c r="E413" s="45"/>
      <c r="F413" s="40">
        <f>+F415+F416+F417+F418</f>
        <v>0</v>
      </c>
    </row>
    <row r="414" spans="1:6" s="2" customFormat="1" ht="12.75">
      <c r="A414" s="3" t="s">
        <v>4</v>
      </c>
      <c r="B414" s="4"/>
      <c r="C414" s="4"/>
      <c r="D414" s="4"/>
      <c r="E414" s="46"/>
      <c r="F414" s="46"/>
    </row>
    <row r="415" spans="1:6" s="26" customFormat="1" ht="12.75">
      <c r="A415" s="23">
        <v>1</v>
      </c>
      <c r="B415" s="17" t="s">
        <v>276</v>
      </c>
      <c r="C415" s="25">
        <v>1</v>
      </c>
      <c r="D415" s="25" t="s">
        <v>11</v>
      </c>
      <c r="E415" s="2"/>
      <c r="F415" s="43">
        <f t="shared" ref="F415:F418" si="32">+C415*E415</f>
        <v>0</v>
      </c>
    </row>
    <row r="416" spans="1:6" s="26" customFormat="1" ht="12.75">
      <c r="A416" s="23">
        <v>2</v>
      </c>
      <c r="B416" s="28" t="s">
        <v>277</v>
      </c>
      <c r="C416" s="25">
        <v>1</v>
      </c>
      <c r="D416" s="25" t="s">
        <v>11</v>
      </c>
      <c r="F416" s="43">
        <f t="shared" si="32"/>
        <v>0</v>
      </c>
    </row>
    <row r="417" spans="1:6" s="26" customFormat="1" ht="12.75">
      <c r="A417" s="23">
        <v>3</v>
      </c>
      <c r="B417" s="28" t="s">
        <v>278</v>
      </c>
      <c r="C417" s="25">
        <v>1</v>
      </c>
      <c r="D417" s="25" t="s">
        <v>11</v>
      </c>
      <c r="F417" s="43">
        <f t="shared" si="32"/>
        <v>0</v>
      </c>
    </row>
    <row r="418" spans="1:6" s="26" customFormat="1" ht="12.75">
      <c r="A418" s="23">
        <v>4</v>
      </c>
      <c r="B418" s="31" t="s">
        <v>279</v>
      </c>
      <c r="C418" s="25">
        <v>1</v>
      </c>
      <c r="D418" s="25" t="s">
        <v>11</v>
      </c>
      <c r="F418" s="43">
        <f t="shared" si="32"/>
        <v>0</v>
      </c>
    </row>
    <row r="419" spans="1:6" s="2" customFormat="1" ht="15.75">
      <c r="A419" s="18"/>
      <c r="B419" s="20" t="s">
        <v>280</v>
      </c>
      <c r="C419" s="19"/>
      <c r="D419" s="19"/>
      <c r="E419" s="45"/>
      <c r="F419" s="40">
        <f>+F421</f>
        <v>0</v>
      </c>
    </row>
    <row r="420" spans="1:6" s="2" customFormat="1" ht="12.75">
      <c r="A420" s="3" t="s">
        <v>4</v>
      </c>
      <c r="B420" s="4"/>
      <c r="C420" s="4"/>
      <c r="D420" s="4"/>
      <c r="E420" s="46"/>
      <c r="F420" s="46"/>
    </row>
    <row r="421" spans="1:6" s="26" customFormat="1" ht="12.75">
      <c r="A421" s="23">
        <v>1</v>
      </c>
      <c r="B421" s="28" t="s">
        <v>290</v>
      </c>
      <c r="C421" s="25">
        <v>1</v>
      </c>
      <c r="D421" s="25" t="s">
        <v>11</v>
      </c>
      <c r="E421" s="2"/>
      <c r="F421" s="43">
        <f t="shared" ref="F421" si="33">+C421*E421</f>
        <v>0</v>
      </c>
    </row>
    <row r="422" spans="1:6" s="1" customFormat="1" ht="14.25"/>
    <row r="423" spans="1:6" s="1" customFormat="1" ht="15.75">
      <c r="A423" s="9"/>
      <c r="B423" s="8" t="s">
        <v>194</v>
      </c>
      <c r="C423" s="10"/>
      <c r="D423" s="10"/>
      <c r="E423" s="44"/>
      <c r="F423" s="39">
        <f>+F424+F428+F436+F442+F449</f>
        <v>0</v>
      </c>
    </row>
    <row r="424" spans="1:6" s="2" customFormat="1" ht="15.75">
      <c r="A424" s="18"/>
      <c r="B424" s="20" t="s">
        <v>195</v>
      </c>
      <c r="C424" s="19"/>
      <c r="D424" s="19"/>
      <c r="E424" s="45"/>
      <c r="F424" s="40">
        <f>+F426+F427</f>
        <v>0</v>
      </c>
    </row>
    <row r="425" spans="1:6" s="2" customFormat="1" ht="12.75">
      <c r="A425" s="3" t="s">
        <v>4</v>
      </c>
      <c r="B425" s="4" t="s">
        <v>5</v>
      </c>
      <c r="C425" s="4" t="s">
        <v>6</v>
      </c>
      <c r="D425" s="4" t="s">
        <v>7</v>
      </c>
      <c r="E425" s="46"/>
      <c r="F425" s="46"/>
    </row>
    <row r="426" spans="1:6" s="26" customFormat="1" ht="12.75">
      <c r="A426" s="23">
        <v>1</v>
      </c>
      <c r="B426" s="22" t="s">
        <v>198</v>
      </c>
      <c r="C426" s="25">
        <v>2</v>
      </c>
      <c r="D426" s="25" t="s">
        <v>0</v>
      </c>
      <c r="E426" s="2"/>
      <c r="F426" s="43">
        <f t="shared" ref="F426:F427" si="34">+C426*E426</f>
        <v>0</v>
      </c>
    </row>
    <row r="427" spans="1:6" s="26" customFormat="1" ht="12.75">
      <c r="A427" s="23">
        <v>2</v>
      </c>
      <c r="B427" s="22" t="s">
        <v>197</v>
      </c>
      <c r="C427" s="25">
        <v>0.2</v>
      </c>
      <c r="D427" s="25" t="s">
        <v>8</v>
      </c>
      <c r="F427" s="43">
        <f t="shared" si="34"/>
        <v>0</v>
      </c>
    </row>
    <row r="428" spans="1:6" s="2" customFormat="1" ht="15.75">
      <c r="A428" s="18"/>
      <c r="B428" s="20" t="s">
        <v>95</v>
      </c>
      <c r="C428" s="19"/>
      <c r="D428" s="19"/>
      <c r="E428" s="45"/>
      <c r="F428" s="40">
        <f>+F430+F431+F432+F433+F434+F435</f>
        <v>0</v>
      </c>
    </row>
    <row r="429" spans="1:6" s="2" customFormat="1" ht="12.75">
      <c r="A429" s="3" t="s">
        <v>4</v>
      </c>
      <c r="B429" s="4" t="s">
        <v>5</v>
      </c>
      <c r="C429" s="4" t="s">
        <v>6</v>
      </c>
      <c r="D429" s="4" t="s">
        <v>7</v>
      </c>
      <c r="E429" s="46"/>
      <c r="F429" s="46"/>
    </row>
    <row r="430" spans="1:6" s="26" customFormat="1" ht="25.5">
      <c r="A430" s="23">
        <v>1</v>
      </c>
      <c r="B430" s="28" t="s">
        <v>20</v>
      </c>
      <c r="C430" s="25">
        <v>2</v>
      </c>
      <c r="D430" s="25" t="s">
        <v>0</v>
      </c>
      <c r="E430" s="2"/>
      <c r="F430" s="43">
        <f t="shared" ref="F430:F435" si="35">+C430*E430</f>
        <v>0</v>
      </c>
    </row>
    <row r="431" spans="1:6" s="26" customFormat="1" ht="25.5">
      <c r="A431" s="23">
        <v>2</v>
      </c>
      <c r="B431" s="28" t="s">
        <v>199</v>
      </c>
      <c r="C431" s="25">
        <v>6</v>
      </c>
      <c r="D431" s="25" t="s">
        <v>0</v>
      </c>
      <c r="F431" s="43">
        <f t="shared" si="35"/>
        <v>0</v>
      </c>
    </row>
    <row r="432" spans="1:6" s="26" customFormat="1" ht="12.75">
      <c r="A432" s="23">
        <v>3</v>
      </c>
      <c r="B432" s="24" t="s">
        <v>21</v>
      </c>
      <c r="C432" s="25">
        <v>8</v>
      </c>
      <c r="D432" s="25" t="s">
        <v>0</v>
      </c>
      <c r="F432" s="43">
        <f t="shared" si="35"/>
        <v>0</v>
      </c>
    </row>
    <row r="433" spans="1:6" s="26" customFormat="1" ht="12.75">
      <c r="A433" s="23">
        <v>4</v>
      </c>
      <c r="B433" s="24" t="s">
        <v>200</v>
      </c>
      <c r="C433" s="25">
        <v>2</v>
      </c>
      <c r="D433" s="25" t="s">
        <v>0</v>
      </c>
      <c r="F433" s="43">
        <f t="shared" si="35"/>
        <v>0</v>
      </c>
    </row>
    <row r="434" spans="1:6" s="26" customFormat="1" ht="12.75">
      <c r="A434" s="23">
        <v>5</v>
      </c>
      <c r="B434" s="24" t="s">
        <v>98</v>
      </c>
      <c r="C434" s="25">
        <v>6</v>
      </c>
      <c r="D434" s="25" t="s">
        <v>0</v>
      </c>
      <c r="F434" s="43">
        <f t="shared" si="35"/>
        <v>0</v>
      </c>
    </row>
    <row r="435" spans="1:6" s="26" customFormat="1" ht="12.75">
      <c r="A435" s="23">
        <v>6</v>
      </c>
      <c r="B435" s="24" t="s">
        <v>201</v>
      </c>
      <c r="C435" s="25">
        <v>6</v>
      </c>
      <c r="D435" s="25" t="s">
        <v>0</v>
      </c>
      <c r="F435" s="43">
        <f t="shared" si="35"/>
        <v>0</v>
      </c>
    </row>
    <row r="436" spans="1:6" s="2" customFormat="1" ht="15.75">
      <c r="A436" s="18"/>
      <c r="B436" s="20" t="s">
        <v>106</v>
      </c>
      <c r="C436" s="19"/>
      <c r="D436" s="19"/>
      <c r="E436" s="45"/>
      <c r="F436" s="40">
        <f>+F438+F439+F440+F441</f>
        <v>0</v>
      </c>
    </row>
    <row r="437" spans="1:6" s="2" customFormat="1" ht="12.75">
      <c r="A437" s="3" t="s">
        <v>4</v>
      </c>
      <c r="B437" s="4" t="s">
        <v>5</v>
      </c>
      <c r="C437" s="4" t="s">
        <v>6</v>
      </c>
      <c r="D437" s="4" t="s">
        <v>7</v>
      </c>
      <c r="E437" s="46"/>
      <c r="F437" s="46"/>
    </row>
    <row r="438" spans="1:6" s="26" customFormat="1" ht="12.75">
      <c r="A438" s="23">
        <v>1</v>
      </c>
      <c r="B438" s="24" t="s">
        <v>112</v>
      </c>
      <c r="C438" s="25">
        <v>22</v>
      </c>
      <c r="D438" s="25" t="s">
        <v>0</v>
      </c>
      <c r="E438" s="2"/>
      <c r="F438" s="43">
        <f t="shared" ref="F438:F441" si="36">+C438*E438</f>
        <v>0</v>
      </c>
    </row>
    <row r="439" spans="1:6" s="26" customFormat="1" ht="12.75">
      <c r="A439" s="23">
        <v>2</v>
      </c>
      <c r="B439" s="24" t="s">
        <v>114</v>
      </c>
      <c r="C439" s="25">
        <v>2</v>
      </c>
      <c r="D439" s="25" t="s">
        <v>0</v>
      </c>
      <c r="F439" s="43">
        <f t="shared" si="36"/>
        <v>0</v>
      </c>
    </row>
    <row r="440" spans="1:6" s="26" customFormat="1" ht="12.75">
      <c r="A440" s="23">
        <v>3</v>
      </c>
      <c r="B440" s="24" t="s">
        <v>113</v>
      </c>
      <c r="C440" s="25">
        <v>2</v>
      </c>
      <c r="D440" s="25" t="s">
        <v>0</v>
      </c>
      <c r="F440" s="43">
        <f t="shared" si="36"/>
        <v>0</v>
      </c>
    </row>
    <row r="441" spans="1:6" s="26" customFormat="1" ht="12.75">
      <c r="A441" s="23">
        <v>4</v>
      </c>
      <c r="B441" s="27" t="s">
        <v>121</v>
      </c>
      <c r="C441" s="25">
        <v>1</v>
      </c>
      <c r="D441" s="25" t="s">
        <v>0</v>
      </c>
      <c r="F441" s="43">
        <f t="shared" si="36"/>
        <v>0</v>
      </c>
    </row>
    <row r="442" spans="1:6" s="2" customFormat="1" ht="15.75">
      <c r="A442" s="18"/>
      <c r="B442" s="20" t="s">
        <v>123</v>
      </c>
      <c r="C442" s="19"/>
      <c r="D442" s="19"/>
      <c r="E442" s="45"/>
      <c r="F442" s="40">
        <f>+F444+F445+F446+F447+F448</f>
        <v>0</v>
      </c>
    </row>
    <row r="443" spans="1:6" s="2" customFormat="1" ht="12.75">
      <c r="A443" s="3" t="s">
        <v>4</v>
      </c>
      <c r="B443" s="4" t="s">
        <v>5</v>
      </c>
      <c r="C443" s="4" t="s">
        <v>6</v>
      </c>
      <c r="D443" s="4" t="s">
        <v>7</v>
      </c>
      <c r="E443" s="46"/>
      <c r="F443" s="46"/>
    </row>
    <row r="444" spans="1:6" s="26" customFormat="1" ht="12.75">
      <c r="A444" s="23">
        <v>1</v>
      </c>
      <c r="B444" s="24" t="s">
        <v>285</v>
      </c>
      <c r="C444" s="25">
        <v>1</v>
      </c>
      <c r="D444" s="25" t="s">
        <v>11</v>
      </c>
      <c r="E444" s="2"/>
      <c r="F444" s="43">
        <f t="shared" ref="F444:F448" si="37">+C444*E444</f>
        <v>0</v>
      </c>
    </row>
    <row r="445" spans="1:6" s="26" customFormat="1" ht="12.75">
      <c r="A445" s="23">
        <v>2</v>
      </c>
      <c r="B445" s="24" t="s">
        <v>202</v>
      </c>
      <c r="C445" s="25">
        <v>1</v>
      </c>
      <c r="D445" s="25" t="s">
        <v>11</v>
      </c>
      <c r="F445" s="43">
        <f t="shared" si="37"/>
        <v>0</v>
      </c>
    </row>
    <row r="446" spans="1:6" s="26" customFormat="1" ht="12.75">
      <c r="A446" s="23">
        <v>3</v>
      </c>
      <c r="B446" s="14" t="s">
        <v>23</v>
      </c>
      <c r="C446" s="25">
        <v>2</v>
      </c>
      <c r="D446" s="25" t="s">
        <v>0</v>
      </c>
      <c r="F446" s="43">
        <f t="shared" si="37"/>
        <v>0</v>
      </c>
    </row>
    <row r="447" spans="1:6" s="26" customFormat="1" ht="12.75">
      <c r="A447" s="23">
        <v>4</v>
      </c>
      <c r="B447" s="14" t="s">
        <v>12</v>
      </c>
      <c r="C447" s="25">
        <v>2</v>
      </c>
      <c r="D447" s="25" t="s">
        <v>8</v>
      </c>
      <c r="F447" s="43">
        <f t="shared" si="37"/>
        <v>0</v>
      </c>
    </row>
    <row r="448" spans="1:6" s="26" customFormat="1" ht="12.75">
      <c r="A448" s="23">
        <v>5</v>
      </c>
      <c r="B448" s="24" t="s">
        <v>24</v>
      </c>
      <c r="C448" s="25">
        <v>2</v>
      </c>
      <c r="D448" s="25" t="s">
        <v>0</v>
      </c>
      <c r="F448" s="43">
        <f t="shared" si="37"/>
        <v>0</v>
      </c>
    </row>
    <row r="449" spans="1:9" s="2" customFormat="1" ht="15.75">
      <c r="A449" s="18"/>
      <c r="B449" s="20" t="s">
        <v>196</v>
      </c>
      <c r="C449" s="19"/>
      <c r="D449" s="19"/>
      <c r="E449" s="45"/>
      <c r="F449" s="40">
        <f>+F451</f>
        <v>0</v>
      </c>
    </row>
    <row r="450" spans="1:9" s="2" customFormat="1" ht="12.75">
      <c r="A450" s="3" t="s">
        <v>4</v>
      </c>
      <c r="B450" s="4" t="s">
        <v>5</v>
      </c>
      <c r="C450" s="4" t="s">
        <v>6</v>
      </c>
      <c r="D450" s="4" t="s">
        <v>7</v>
      </c>
      <c r="E450" s="46"/>
      <c r="F450" s="46"/>
    </row>
    <row r="451" spans="1:9" s="26" customFormat="1" ht="12.75">
      <c r="A451" s="23">
        <v>1</v>
      </c>
      <c r="B451" s="14" t="s">
        <v>203</v>
      </c>
      <c r="C451" s="25">
        <v>1</v>
      </c>
      <c r="D451" s="25" t="s">
        <v>0</v>
      </c>
      <c r="E451" s="2"/>
      <c r="F451" s="43">
        <f t="shared" ref="F451" si="38">+C451*E451</f>
        <v>0</v>
      </c>
    </row>
    <row r="452" spans="1:9" s="1" customFormat="1" ht="14.25"/>
    <row r="453" spans="1:9" s="1" customFormat="1" ht="15.75">
      <c r="A453" s="9"/>
      <c r="B453" s="8" t="s">
        <v>204</v>
      </c>
      <c r="C453" s="10"/>
      <c r="D453" s="10"/>
      <c r="E453" s="44"/>
      <c r="F453" s="39">
        <f>+F454+F459+F466+F472+F480</f>
        <v>0</v>
      </c>
    </row>
    <row r="454" spans="1:9" s="2" customFormat="1" ht="15.75">
      <c r="A454" s="18"/>
      <c r="B454" s="20" t="s">
        <v>195</v>
      </c>
      <c r="C454" s="19"/>
      <c r="D454" s="19"/>
      <c r="E454" s="45"/>
      <c r="F454" s="40">
        <f>+F456+F457+F458</f>
        <v>0</v>
      </c>
    </row>
    <row r="455" spans="1:9" s="2" customFormat="1" ht="12.75">
      <c r="A455" s="3" t="s">
        <v>4</v>
      </c>
      <c r="B455" s="4" t="s">
        <v>5</v>
      </c>
      <c r="C455" s="4" t="s">
        <v>6</v>
      </c>
      <c r="D455" s="4" t="s">
        <v>7</v>
      </c>
      <c r="E455" s="46"/>
      <c r="F455" s="46"/>
      <c r="G455" s="24"/>
      <c r="H455" s="25"/>
      <c r="I455" s="6"/>
    </row>
    <row r="456" spans="1:9" s="26" customFormat="1" ht="12.75">
      <c r="A456" s="23">
        <v>1</v>
      </c>
      <c r="B456" s="22" t="s">
        <v>198</v>
      </c>
      <c r="C456" s="25">
        <v>1</v>
      </c>
      <c r="D456" s="25" t="s">
        <v>0</v>
      </c>
      <c r="E456" s="2"/>
      <c r="F456" s="43">
        <f t="shared" ref="F456:F458" si="39">+C456*E456</f>
        <v>0</v>
      </c>
      <c r="G456" s="24"/>
      <c r="H456" s="25"/>
      <c r="I456" s="6"/>
    </row>
    <row r="457" spans="1:9" s="26" customFormat="1" ht="12.75">
      <c r="A457" s="23">
        <v>2</v>
      </c>
      <c r="B457" s="22" t="s">
        <v>205</v>
      </c>
      <c r="C457" s="25">
        <v>1</v>
      </c>
      <c r="D457" s="25" t="s">
        <v>0</v>
      </c>
      <c r="F457" s="43">
        <f t="shared" si="39"/>
        <v>0</v>
      </c>
      <c r="G457" s="24"/>
      <c r="H457" s="25"/>
      <c r="I457" s="6"/>
    </row>
    <row r="458" spans="1:9" s="26" customFormat="1" ht="12.75">
      <c r="A458" s="23">
        <v>3</v>
      </c>
      <c r="B458" s="22" t="s">
        <v>197</v>
      </c>
      <c r="C458" s="25">
        <v>0.1</v>
      </c>
      <c r="D458" s="25" t="s">
        <v>8</v>
      </c>
      <c r="F458" s="43">
        <f t="shared" si="39"/>
        <v>0</v>
      </c>
    </row>
    <row r="459" spans="1:9" s="2" customFormat="1" ht="15.75">
      <c r="A459" s="18"/>
      <c r="B459" s="20" t="s">
        <v>95</v>
      </c>
      <c r="C459" s="19"/>
      <c r="D459" s="19"/>
      <c r="E459" s="45"/>
      <c r="F459" s="40">
        <f>+F461+F462+F463+F464+F465</f>
        <v>0</v>
      </c>
    </row>
    <row r="460" spans="1:9" s="2" customFormat="1" ht="12.75">
      <c r="A460" s="3" t="s">
        <v>4</v>
      </c>
      <c r="B460" s="4" t="s">
        <v>5</v>
      </c>
      <c r="C460" s="4" t="s">
        <v>6</v>
      </c>
      <c r="D460" s="4" t="s">
        <v>7</v>
      </c>
      <c r="E460" s="46"/>
      <c r="F460" s="46"/>
    </row>
    <row r="461" spans="1:9" s="26" customFormat="1" ht="25.5">
      <c r="A461" s="23">
        <v>1</v>
      </c>
      <c r="B461" s="28" t="s">
        <v>20</v>
      </c>
      <c r="C461" s="25">
        <v>1</v>
      </c>
      <c r="D461" s="25" t="s">
        <v>0</v>
      </c>
      <c r="E461" s="2"/>
      <c r="F461" s="43">
        <f t="shared" ref="F461:F465" si="40">+C461*E461</f>
        <v>0</v>
      </c>
    </row>
    <row r="462" spans="1:9" s="26" customFormat="1" ht="12.75">
      <c r="A462" s="23">
        <v>2</v>
      </c>
      <c r="B462" s="24" t="s">
        <v>21</v>
      </c>
      <c r="C462" s="25">
        <v>1</v>
      </c>
      <c r="D462" s="25" t="s">
        <v>0</v>
      </c>
      <c r="F462" s="43">
        <f t="shared" si="40"/>
        <v>0</v>
      </c>
    </row>
    <row r="463" spans="1:9" s="26" customFormat="1" ht="12.75">
      <c r="A463" s="23">
        <v>3</v>
      </c>
      <c r="B463" s="24" t="s">
        <v>200</v>
      </c>
      <c r="C463" s="25">
        <v>1</v>
      </c>
      <c r="D463" s="25" t="s">
        <v>0</v>
      </c>
      <c r="F463" s="43">
        <f t="shared" si="40"/>
        <v>0</v>
      </c>
    </row>
    <row r="464" spans="1:9" s="26" customFormat="1" ht="12.75">
      <c r="A464" s="23">
        <v>4</v>
      </c>
      <c r="B464" s="24" t="s">
        <v>98</v>
      </c>
      <c r="C464" s="25">
        <v>1</v>
      </c>
      <c r="D464" s="25" t="s">
        <v>0</v>
      </c>
      <c r="F464" s="43">
        <f t="shared" si="40"/>
        <v>0</v>
      </c>
    </row>
    <row r="465" spans="1:6" s="26" customFormat="1" ht="12.75">
      <c r="A465" s="23">
        <v>5</v>
      </c>
      <c r="B465" s="24" t="s">
        <v>201</v>
      </c>
      <c r="C465" s="25">
        <v>1</v>
      </c>
      <c r="D465" s="25" t="s">
        <v>0</v>
      </c>
      <c r="F465" s="43">
        <f t="shared" si="40"/>
        <v>0</v>
      </c>
    </row>
    <row r="466" spans="1:6" s="2" customFormat="1" ht="15.75">
      <c r="A466" s="18"/>
      <c r="B466" s="20" t="s">
        <v>106</v>
      </c>
      <c r="C466" s="19"/>
      <c r="D466" s="19"/>
      <c r="E466" s="45"/>
      <c r="F466" s="40">
        <f>+F468+F469+F470+F471</f>
        <v>0</v>
      </c>
    </row>
    <row r="467" spans="1:6" s="2" customFormat="1" ht="12.75">
      <c r="A467" s="3" t="s">
        <v>4</v>
      </c>
      <c r="B467" s="4" t="s">
        <v>5</v>
      </c>
      <c r="C467" s="4" t="s">
        <v>6</v>
      </c>
      <c r="D467" s="4" t="s">
        <v>7</v>
      </c>
      <c r="E467" s="46"/>
      <c r="F467" s="46"/>
    </row>
    <row r="468" spans="1:6" s="26" customFormat="1" ht="12.75">
      <c r="A468" s="23">
        <v>1</v>
      </c>
      <c r="B468" s="24" t="s">
        <v>112</v>
      </c>
      <c r="C468" s="25">
        <v>10</v>
      </c>
      <c r="D468" s="25" t="s">
        <v>0</v>
      </c>
      <c r="E468" s="2"/>
      <c r="F468" s="43">
        <f t="shared" ref="F468:F471" si="41">+C468*E468</f>
        <v>0</v>
      </c>
    </row>
    <row r="469" spans="1:6" s="26" customFormat="1" ht="12.75">
      <c r="A469" s="23">
        <v>2</v>
      </c>
      <c r="B469" s="24" t="s">
        <v>114</v>
      </c>
      <c r="C469" s="25">
        <v>3</v>
      </c>
      <c r="D469" s="25" t="s">
        <v>0</v>
      </c>
      <c r="F469" s="43">
        <f t="shared" si="41"/>
        <v>0</v>
      </c>
    </row>
    <row r="470" spans="1:6" s="26" customFormat="1" ht="12.75">
      <c r="A470" s="23">
        <v>3</v>
      </c>
      <c r="B470" s="24" t="s">
        <v>113</v>
      </c>
      <c r="C470" s="25">
        <v>1</v>
      </c>
      <c r="D470" s="25" t="s">
        <v>0</v>
      </c>
      <c r="F470" s="43">
        <f t="shared" si="41"/>
        <v>0</v>
      </c>
    </row>
    <row r="471" spans="1:6" s="26" customFormat="1" ht="12.75">
      <c r="A471" s="23">
        <v>4</v>
      </c>
      <c r="B471" s="27" t="s">
        <v>121</v>
      </c>
      <c r="C471" s="25">
        <v>1</v>
      </c>
      <c r="D471" s="25" t="s">
        <v>0</v>
      </c>
      <c r="F471" s="43">
        <f t="shared" si="41"/>
        <v>0</v>
      </c>
    </row>
    <row r="472" spans="1:6" s="2" customFormat="1" ht="15.75">
      <c r="A472" s="18"/>
      <c r="B472" s="20" t="s">
        <v>123</v>
      </c>
      <c r="C472" s="19"/>
      <c r="D472" s="19"/>
      <c r="E472" s="45"/>
      <c r="F472" s="40">
        <f>+F474+F475+F476+F477+F478+F479</f>
        <v>0</v>
      </c>
    </row>
    <row r="473" spans="1:6" s="2" customFormat="1" ht="12.75">
      <c r="A473" s="3" t="s">
        <v>4</v>
      </c>
      <c r="B473" s="4" t="s">
        <v>5</v>
      </c>
      <c r="C473" s="4" t="s">
        <v>6</v>
      </c>
      <c r="D473" s="4" t="s">
        <v>7</v>
      </c>
      <c r="E473" s="46"/>
      <c r="F473" s="46"/>
    </row>
    <row r="474" spans="1:6" s="26" customFormat="1" ht="12.75">
      <c r="A474" s="23">
        <v>1</v>
      </c>
      <c r="B474" s="24" t="s">
        <v>285</v>
      </c>
      <c r="C474" s="25">
        <v>1</v>
      </c>
      <c r="D474" s="25" t="s">
        <v>11</v>
      </c>
      <c r="E474" s="2"/>
      <c r="F474" s="43">
        <f t="shared" ref="F474:F479" si="42">+C474*E474</f>
        <v>0</v>
      </c>
    </row>
    <row r="475" spans="1:6" s="26" customFormat="1" ht="12.75">
      <c r="A475" s="23">
        <v>2</v>
      </c>
      <c r="B475" s="24" t="s">
        <v>202</v>
      </c>
      <c r="C475" s="25">
        <v>1</v>
      </c>
      <c r="D475" s="25" t="s">
        <v>11</v>
      </c>
      <c r="F475" s="43">
        <f t="shared" si="42"/>
        <v>0</v>
      </c>
    </row>
    <row r="476" spans="1:6" s="26" customFormat="1" ht="12.75">
      <c r="A476" s="23">
        <v>3</v>
      </c>
      <c r="B476" s="14" t="s">
        <v>23</v>
      </c>
      <c r="C476" s="25">
        <v>4</v>
      </c>
      <c r="D476" s="25" t="s">
        <v>0</v>
      </c>
      <c r="F476" s="43">
        <f t="shared" si="42"/>
        <v>0</v>
      </c>
    </row>
    <row r="477" spans="1:6" s="26" customFormat="1" ht="12.75">
      <c r="A477" s="23">
        <v>4</v>
      </c>
      <c r="B477" s="14" t="s">
        <v>12</v>
      </c>
      <c r="C477" s="25">
        <v>1.5</v>
      </c>
      <c r="D477" s="25" t="s">
        <v>8</v>
      </c>
      <c r="F477" s="43">
        <f t="shared" si="42"/>
        <v>0</v>
      </c>
    </row>
    <row r="478" spans="1:6" s="26" customFormat="1" ht="12.75">
      <c r="A478" s="23">
        <v>5</v>
      </c>
      <c r="B478" s="24" t="s">
        <v>26</v>
      </c>
      <c r="C478" s="25">
        <v>2</v>
      </c>
      <c r="D478" s="25" t="s">
        <v>0</v>
      </c>
      <c r="F478" s="43">
        <f t="shared" si="42"/>
        <v>0</v>
      </c>
    </row>
    <row r="479" spans="1:6" s="26" customFormat="1" ht="12.75">
      <c r="A479" s="23">
        <v>6</v>
      </c>
      <c r="B479" s="24" t="s">
        <v>25</v>
      </c>
      <c r="C479" s="25">
        <v>2</v>
      </c>
      <c r="D479" s="25" t="s">
        <v>0</v>
      </c>
      <c r="F479" s="43">
        <f t="shared" si="42"/>
        <v>0</v>
      </c>
    </row>
    <row r="480" spans="1:6" s="2" customFormat="1" ht="15.75">
      <c r="A480" s="18"/>
      <c r="B480" s="20" t="s">
        <v>196</v>
      </c>
      <c r="C480" s="19"/>
      <c r="D480" s="19"/>
      <c r="E480" s="45"/>
      <c r="F480" s="40">
        <f>+F482</f>
        <v>0</v>
      </c>
    </row>
    <row r="481" spans="1:6" s="2" customFormat="1" ht="12.75">
      <c r="A481" s="3" t="s">
        <v>4</v>
      </c>
      <c r="B481" s="4" t="s">
        <v>5</v>
      </c>
      <c r="C481" s="4" t="s">
        <v>6</v>
      </c>
      <c r="D481" s="4" t="s">
        <v>7</v>
      </c>
      <c r="E481" s="46"/>
      <c r="F481" s="46"/>
    </row>
    <row r="482" spans="1:6" s="26" customFormat="1" ht="12.75">
      <c r="A482" s="23">
        <v>1</v>
      </c>
      <c r="B482" s="14" t="s">
        <v>236</v>
      </c>
      <c r="C482" s="25">
        <v>1</v>
      </c>
      <c r="D482" s="25" t="s">
        <v>0</v>
      </c>
      <c r="E482" s="2"/>
      <c r="F482" s="43">
        <f t="shared" ref="F482" si="43">+C482*E482</f>
        <v>0</v>
      </c>
    </row>
    <row r="483" spans="1:6" s="1" customFormat="1" ht="14.25"/>
    <row r="484" spans="1:6" s="1" customFormat="1" ht="15.75">
      <c r="A484" s="9"/>
      <c r="B484" s="8" t="s">
        <v>206</v>
      </c>
      <c r="C484" s="10"/>
      <c r="D484" s="10"/>
      <c r="E484" s="44"/>
      <c r="F484" s="39">
        <f>+F485+F489+F497+F503</f>
        <v>0</v>
      </c>
    </row>
    <row r="485" spans="1:6" s="2" customFormat="1" ht="15.75">
      <c r="A485" s="18"/>
      <c r="B485" s="20" t="s">
        <v>195</v>
      </c>
      <c r="C485" s="19"/>
      <c r="D485" s="19"/>
      <c r="E485" s="45"/>
      <c r="F485" s="40">
        <f>+F487+F488</f>
        <v>0</v>
      </c>
    </row>
    <row r="486" spans="1:6" s="2" customFormat="1" ht="12.75">
      <c r="A486" s="3" t="s">
        <v>4</v>
      </c>
      <c r="B486" s="4" t="s">
        <v>5</v>
      </c>
      <c r="C486" s="4" t="s">
        <v>6</v>
      </c>
      <c r="D486" s="4" t="s">
        <v>7</v>
      </c>
      <c r="E486" s="46"/>
      <c r="F486" s="46"/>
    </row>
    <row r="487" spans="1:6" s="26" customFormat="1" ht="12.75">
      <c r="A487" s="23">
        <v>1</v>
      </c>
      <c r="B487" s="27" t="s">
        <v>207</v>
      </c>
      <c r="C487" s="25">
        <v>1</v>
      </c>
      <c r="D487" s="25" t="s">
        <v>0</v>
      </c>
      <c r="E487" s="2"/>
      <c r="F487" s="43">
        <f t="shared" ref="F487:F488" si="44">+C487*E487</f>
        <v>0</v>
      </c>
    </row>
    <row r="488" spans="1:6" s="26" customFormat="1" ht="12.75">
      <c r="A488" s="23">
        <v>2</v>
      </c>
      <c r="B488" s="22" t="s">
        <v>197</v>
      </c>
      <c r="C488" s="25">
        <v>0.1</v>
      </c>
      <c r="D488" s="25" t="s">
        <v>8</v>
      </c>
      <c r="F488" s="43">
        <f t="shared" si="44"/>
        <v>0</v>
      </c>
    </row>
    <row r="489" spans="1:6" s="2" customFormat="1" ht="15.75">
      <c r="A489" s="18"/>
      <c r="B489" s="20" t="s">
        <v>95</v>
      </c>
      <c r="C489" s="19"/>
      <c r="D489" s="19"/>
      <c r="E489" s="45"/>
      <c r="F489" s="40">
        <f>+F491+F492+F493+F494+F495+F496</f>
        <v>0</v>
      </c>
    </row>
    <row r="490" spans="1:6" s="2" customFormat="1" ht="12.75">
      <c r="A490" s="3" t="s">
        <v>4</v>
      </c>
      <c r="B490" s="4" t="s">
        <v>5</v>
      </c>
      <c r="C490" s="4" t="s">
        <v>6</v>
      </c>
      <c r="D490" s="4" t="s">
        <v>7</v>
      </c>
      <c r="E490" s="46"/>
      <c r="F490" s="46"/>
    </row>
    <row r="491" spans="1:6" s="26" customFormat="1" ht="25.5">
      <c r="A491" s="23">
        <v>1</v>
      </c>
      <c r="B491" s="28" t="s">
        <v>20</v>
      </c>
      <c r="C491" s="25">
        <v>2</v>
      </c>
      <c r="D491" s="25" t="s">
        <v>0</v>
      </c>
      <c r="E491" s="2"/>
      <c r="F491" s="43">
        <f t="shared" ref="F491:F496" si="45">+C491*E491</f>
        <v>0</v>
      </c>
    </row>
    <row r="492" spans="1:6" s="26" customFormat="1" ht="25.5">
      <c r="A492" s="23">
        <v>2</v>
      </c>
      <c r="B492" s="28" t="s">
        <v>199</v>
      </c>
      <c r="C492" s="25">
        <v>1</v>
      </c>
      <c r="D492" s="25" t="s">
        <v>0</v>
      </c>
      <c r="F492" s="43">
        <f t="shared" si="45"/>
        <v>0</v>
      </c>
    </row>
    <row r="493" spans="1:6" s="26" customFormat="1" ht="12.75">
      <c r="A493" s="23">
        <v>3</v>
      </c>
      <c r="B493" s="24" t="s">
        <v>21</v>
      </c>
      <c r="C493" s="25">
        <v>3</v>
      </c>
      <c r="D493" s="25" t="s">
        <v>0</v>
      </c>
      <c r="F493" s="43">
        <f t="shared" si="45"/>
        <v>0</v>
      </c>
    </row>
    <row r="494" spans="1:6" s="26" customFormat="1" ht="12.75">
      <c r="A494" s="23">
        <v>4</v>
      </c>
      <c r="B494" s="24" t="s">
        <v>200</v>
      </c>
      <c r="C494" s="25">
        <v>1</v>
      </c>
      <c r="D494" s="25" t="s">
        <v>0</v>
      </c>
      <c r="F494" s="43">
        <f t="shared" si="45"/>
        <v>0</v>
      </c>
    </row>
    <row r="495" spans="1:6" s="26" customFormat="1" ht="12.75">
      <c r="A495" s="23">
        <v>5</v>
      </c>
      <c r="B495" s="24" t="s">
        <v>98</v>
      </c>
      <c r="C495" s="25">
        <v>1</v>
      </c>
      <c r="D495" s="25" t="s">
        <v>0</v>
      </c>
      <c r="F495" s="43">
        <f t="shared" si="45"/>
        <v>0</v>
      </c>
    </row>
    <row r="496" spans="1:6" s="26" customFormat="1" ht="12.75">
      <c r="A496" s="23">
        <v>6</v>
      </c>
      <c r="B496" s="24" t="s">
        <v>201</v>
      </c>
      <c r="C496" s="25">
        <v>3</v>
      </c>
      <c r="D496" s="25" t="s">
        <v>0</v>
      </c>
      <c r="F496" s="43">
        <f t="shared" si="45"/>
        <v>0</v>
      </c>
    </row>
    <row r="497" spans="1:6" s="2" customFormat="1" ht="15.75">
      <c r="A497" s="18"/>
      <c r="B497" s="20" t="s">
        <v>106</v>
      </c>
      <c r="C497" s="19"/>
      <c r="D497" s="19"/>
      <c r="E497" s="45"/>
      <c r="F497" s="40">
        <f>+F499+F500+F501+F502</f>
        <v>0</v>
      </c>
    </row>
    <row r="498" spans="1:6" s="2" customFormat="1" ht="12.75">
      <c r="A498" s="3" t="s">
        <v>4</v>
      </c>
      <c r="B498" s="4" t="s">
        <v>5</v>
      </c>
      <c r="C498" s="4" t="s">
        <v>6</v>
      </c>
      <c r="D498" s="4" t="s">
        <v>7</v>
      </c>
      <c r="E498" s="46"/>
      <c r="F498" s="46"/>
    </row>
    <row r="499" spans="1:6" s="26" customFormat="1" ht="12.75">
      <c r="A499" s="23">
        <v>1</v>
      </c>
      <c r="B499" s="24" t="s">
        <v>112</v>
      </c>
      <c r="C499" s="25">
        <v>10</v>
      </c>
      <c r="D499" s="25" t="s">
        <v>0</v>
      </c>
      <c r="E499" s="2"/>
      <c r="F499" s="43">
        <f t="shared" ref="F499:F502" si="46">+C499*E499</f>
        <v>0</v>
      </c>
    </row>
    <row r="500" spans="1:6" s="26" customFormat="1" ht="12.75">
      <c r="A500" s="23">
        <v>2</v>
      </c>
      <c r="B500" s="24" t="s">
        <v>114</v>
      </c>
      <c r="C500" s="25">
        <v>1</v>
      </c>
      <c r="D500" s="25" t="s">
        <v>0</v>
      </c>
      <c r="F500" s="43">
        <f t="shared" si="46"/>
        <v>0</v>
      </c>
    </row>
    <row r="501" spans="1:6" s="26" customFormat="1" ht="12.75">
      <c r="A501" s="23">
        <v>3</v>
      </c>
      <c r="B501" s="24" t="s">
        <v>113</v>
      </c>
      <c r="C501" s="25">
        <v>1</v>
      </c>
      <c r="D501" s="25" t="s">
        <v>0</v>
      </c>
      <c r="F501" s="43">
        <f t="shared" si="46"/>
        <v>0</v>
      </c>
    </row>
    <row r="502" spans="1:6" s="26" customFormat="1" ht="12.75">
      <c r="A502" s="23">
        <v>4</v>
      </c>
      <c r="B502" s="27" t="s">
        <v>121</v>
      </c>
      <c r="C502" s="25">
        <v>1</v>
      </c>
      <c r="D502" s="25" t="s">
        <v>0</v>
      </c>
      <c r="F502" s="43">
        <f t="shared" si="46"/>
        <v>0</v>
      </c>
    </row>
    <row r="503" spans="1:6" s="2" customFormat="1" ht="15.75">
      <c r="A503" s="18"/>
      <c r="B503" s="20" t="s">
        <v>123</v>
      </c>
      <c r="C503" s="19"/>
      <c r="D503" s="19"/>
      <c r="E503" s="45"/>
      <c r="F503" s="40">
        <f>+F505+F506+F507+F508+F509</f>
        <v>0</v>
      </c>
    </row>
    <row r="504" spans="1:6" s="2" customFormat="1" ht="12.75">
      <c r="A504" s="3" t="s">
        <v>4</v>
      </c>
      <c r="B504" s="4" t="s">
        <v>5</v>
      </c>
      <c r="C504" s="4" t="s">
        <v>6</v>
      </c>
      <c r="D504" s="4" t="s">
        <v>7</v>
      </c>
      <c r="E504" s="46"/>
      <c r="F504" s="46"/>
    </row>
    <row r="505" spans="1:6" s="26" customFormat="1" ht="12.75">
      <c r="A505" s="23">
        <v>1</v>
      </c>
      <c r="B505" s="24" t="s">
        <v>285</v>
      </c>
      <c r="C505" s="25">
        <v>1</v>
      </c>
      <c r="D505" s="25" t="s">
        <v>11</v>
      </c>
      <c r="E505" s="2"/>
      <c r="F505" s="43">
        <f t="shared" ref="F505:F509" si="47">+C505*E505</f>
        <v>0</v>
      </c>
    </row>
    <row r="506" spans="1:6" s="26" customFormat="1" ht="12.75">
      <c r="A506" s="23">
        <v>2</v>
      </c>
      <c r="B506" s="24" t="s">
        <v>202</v>
      </c>
      <c r="C506" s="25">
        <v>1</v>
      </c>
      <c r="D506" s="25" t="s">
        <v>11</v>
      </c>
      <c r="F506" s="43">
        <f t="shared" si="47"/>
        <v>0</v>
      </c>
    </row>
    <row r="507" spans="1:6" s="26" customFormat="1" ht="12.75">
      <c r="A507" s="23">
        <v>3</v>
      </c>
      <c r="B507" s="14" t="s">
        <v>23</v>
      </c>
      <c r="C507" s="25">
        <v>1</v>
      </c>
      <c r="D507" s="25" t="s">
        <v>0</v>
      </c>
      <c r="F507" s="43">
        <f t="shared" si="47"/>
        <v>0</v>
      </c>
    </row>
    <row r="508" spans="1:6" s="26" customFormat="1" ht="12.75">
      <c r="A508" s="23">
        <v>4</v>
      </c>
      <c r="B508" s="14" t="s">
        <v>12</v>
      </c>
      <c r="C508" s="25">
        <v>1</v>
      </c>
      <c r="D508" s="25" t="s">
        <v>8</v>
      </c>
      <c r="F508" s="43">
        <f t="shared" si="47"/>
        <v>0</v>
      </c>
    </row>
    <row r="509" spans="1:6" s="26" customFormat="1" ht="12.75">
      <c r="A509" s="23">
        <v>5</v>
      </c>
      <c r="B509" s="24" t="s">
        <v>26</v>
      </c>
      <c r="C509" s="25">
        <v>1</v>
      </c>
      <c r="D509" s="25" t="s">
        <v>0</v>
      </c>
      <c r="F509" s="43">
        <f t="shared" si="47"/>
        <v>0</v>
      </c>
    </row>
    <row r="510" spans="1:6" s="1" customFormat="1" ht="14.25"/>
    <row r="511" spans="1:6" s="1" customFormat="1" ht="15.75">
      <c r="A511" s="9"/>
      <c r="B511" s="8" t="s">
        <v>208</v>
      </c>
      <c r="C511" s="10"/>
      <c r="D511" s="10"/>
      <c r="E511" s="44"/>
      <c r="F511" s="39">
        <f>+F512+F517+F525+F531+F539</f>
        <v>0</v>
      </c>
    </row>
    <row r="512" spans="1:6" s="2" customFormat="1" ht="15.75">
      <c r="A512" s="18"/>
      <c r="B512" s="20" t="s">
        <v>195</v>
      </c>
      <c r="C512" s="19"/>
      <c r="D512" s="19"/>
      <c r="E512" s="45"/>
      <c r="F512" s="40">
        <f>+F514+F515+F516</f>
        <v>0</v>
      </c>
    </row>
    <row r="513" spans="1:6" s="2" customFormat="1" ht="12.75">
      <c r="A513" s="3" t="s">
        <v>4</v>
      </c>
      <c r="B513" s="4" t="s">
        <v>5</v>
      </c>
      <c r="C513" s="4" t="s">
        <v>6</v>
      </c>
      <c r="D513" s="4" t="s">
        <v>7</v>
      </c>
      <c r="E513" s="46"/>
      <c r="F513" s="46"/>
    </row>
    <row r="514" spans="1:6" s="26" customFormat="1" ht="12.75">
      <c r="A514" s="23">
        <v>1</v>
      </c>
      <c r="B514" s="27" t="s">
        <v>207</v>
      </c>
      <c r="C514" s="25">
        <v>1</v>
      </c>
      <c r="D514" s="25" t="s">
        <v>0</v>
      </c>
      <c r="E514" s="2"/>
      <c r="F514" s="43">
        <f t="shared" ref="F514:F516" si="48">+C514*E514</f>
        <v>0</v>
      </c>
    </row>
    <row r="515" spans="1:6" s="26" customFormat="1" ht="12.75">
      <c r="A515" s="23">
        <v>2</v>
      </c>
      <c r="B515" s="22" t="s">
        <v>205</v>
      </c>
      <c r="C515" s="25">
        <v>1</v>
      </c>
      <c r="D515" s="25" t="s">
        <v>0</v>
      </c>
      <c r="F515" s="43">
        <f t="shared" si="48"/>
        <v>0</v>
      </c>
    </row>
    <row r="516" spans="1:6" s="26" customFormat="1" ht="12.75">
      <c r="A516" s="23">
        <v>3</v>
      </c>
      <c r="B516" s="22" t="s">
        <v>197</v>
      </c>
      <c r="C516" s="25">
        <v>0.1</v>
      </c>
      <c r="D516" s="25" t="s">
        <v>8</v>
      </c>
      <c r="F516" s="43">
        <f t="shared" si="48"/>
        <v>0</v>
      </c>
    </row>
    <row r="517" spans="1:6" s="2" customFormat="1" ht="15.75">
      <c r="A517" s="18"/>
      <c r="B517" s="20" t="s">
        <v>95</v>
      </c>
      <c r="C517" s="19"/>
      <c r="D517" s="19"/>
      <c r="E517" s="45"/>
      <c r="F517" s="40">
        <f>+F519+F520+F521+F522+F523+F524</f>
        <v>0</v>
      </c>
    </row>
    <row r="518" spans="1:6" s="2" customFormat="1" ht="12.75">
      <c r="A518" s="3" t="s">
        <v>4</v>
      </c>
      <c r="B518" s="4" t="s">
        <v>5</v>
      </c>
      <c r="C518" s="4" t="s">
        <v>6</v>
      </c>
      <c r="D518" s="4" t="s">
        <v>7</v>
      </c>
      <c r="E518" s="46"/>
      <c r="F518" s="46"/>
    </row>
    <row r="519" spans="1:6" s="26" customFormat="1" ht="25.5">
      <c r="A519" s="23">
        <v>1</v>
      </c>
      <c r="B519" s="28" t="s">
        <v>20</v>
      </c>
      <c r="C519" s="25">
        <v>1</v>
      </c>
      <c r="D519" s="25" t="s">
        <v>0</v>
      </c>
      <c r="E519" s="2"/>
      <c r="F519" s="43">
        <f t="shared" ref="F519:F524" si="49">+C519*E519</f>
        <v>0</v>
      </c>
    </row>
    <row r="520" spans="1:6" s="26" customFormat="1" ht="25.5">
      <c r="A520" s="23">
        <v>2</v>
      </c>
      <c r="B520" s="28" t="s">
        <v>199</v>
      </c>
      <c r="C520" s="25">
        <v>2</v>
      </c>
      <c r="D520" s="25" t="s">
        <v>0</v>
      </c>
      <c r="F520" s="43">
        <f t="shared" si="49"/>
        <v>0</v>
      </c>
    </row>
    <row r="521" spans="1:6" s="26" customFormat="1" ht="12.75">
      <c r="A521" s="23">
        <v>3</v>
      </c>
      <c r="B521" s="24" t="s">
        <v>21</v>
      </c>
      <c r="C521" s="25">
        <v>3</v>
      </c>
      <c r="D521" s="25" t="s">
        <v>0</v>
      </c>
      <c r="F521" s="43">
        <f t="shared" si="49"/>
        <v>0</v>
      </c>
    </row>
    <row r="522" spans="1:6" s="26" customFormat="1" ht="12.75">
      <c r="A522" s="23">
        <v>4</v>
      </c>
      <c r="B522" s="24" t="s">
        <v>200</v>
      </c>
      <c r="C522" s="25">
        <v>1</v>
      </c>
      <c r="D522" s="25" t="s">
        <v>0</v>
      </c>
      <c r="F522" s="43">
        <f t="shared" si="49"/>
        <v>0</v>
      </c>
    </row>
    <row r="523" spans="1:6" s="26" customFormat="1" ht="12.75">
      <c r="A523" s="23">
        <v>5</v>
      </c>
      <c r="B523" s="24" t="s">
        <v>98</v>
      </c>
      <c r="C523" s="25">
        <v>2</v>
      </c>
      <c r="D523" s="25" t="s">
        <v>0</v>
      </c>
      <c r="F523" s="43">
        <f t="shared" si="49"/>
        <v>0</v>
      </c>
    </row>
    <row r="524" spans="1:6" s="26" customFormat="1" ht="12.75">
      <c r="A524" s="23">
        <v>6</v>
      </c>
      <c r="B524" s="24" t="s">
        <v>201</v>
      </c>
      <c r="C524" s="25">
        <v>2</v>
      </c>
      <c r="D524" s="25" t="s">
        <v>0</v>
      </c>
      <c r="F524" s="43">
        <f t="shared" si="49"/>
        <v>0</v>
      </c>
    </row>
    <row r="525" spans="1:6" s="2" customFormat="1" ht="15.75">
      <c r="A525" s="18"/>
      <c r="B525" s="20" t="s">
        <v>106</v>
      </c>
      <c r="C525" s="19"/>
      <c r="D525" s="19"/>
      <c r="E525" s="45"/>
      <c r="F525" s="40">
        <f>+F527+F528+F529+F530</f>
        <v>0</v>
      </c>
    </row>
    <row r="526" spans="1:6" s="2" customFormat="1" ht="12.75">
      <c r="A526" s="3" t="s">
        <v>4</v>
      </c>
      <c r="B526" s="4" t="s">
        <v>5</v>
      </c>
      <c r="C526" s="4" t="s">
        <v>6</v>
      </c>
      <c r="D526" s="4" t="s">
        <v>7</v>
      </c>
      <c r="E526" s="46"/>
      <c r="F526" s="46"/>
    </row>
    <row r="527" spans="1:6" s="26" customFormat="1" ht="12.75">
      <c r="A527" s="23">
        <v>1</v>
      </c>
      <c r="B527" s="24" t="s">
        <v>112</v>
      </c>
      <c r="C527" s="25">
        <v>12</v>
      </c>
      <c r="D527" s="25" t="s">
        <v>0</v>
      </c>
      <c r="E527" s="2"/>
      <c r="F527" s="43">
        <f t="shared" ref="F527:F530" si="50">+C527*E527</f>
        <v>0</v>
      </c>
    </row>
    <row r="528" spans="1:6" s="26" customFormat="1" ht="12.75">
      <c r="A528" s="23">
        <v>2</v>
      </c>
      <c r="B528" s="24" t="s">
        <v>114</v>
      </c>
      <c r="C528" s="25">
        <v>3</v>
      </c>
      <c r="D528" s="25" t="s">
        <v>0</v>
      </c>
      <c r="F528" s="43">
        <f t="shared" si="50"/>
        <v>0</v>
      </c>
    </row>
    <row r="529" spans="1:6" s="26" customFormat="1" ht="12.75">
      <c r="A529" s="23">
        <v>3</v>
      </c>
      <c r="B529" s="24" t="s">
        <v>113</v>
      </c>
      <c r="C529" s="25">
        <v>2</v>
      </c>
      <c r="D529" s="25" t="s">
        <v>0</v>
      </c>
      <c r="F529" s="43">
        <f t="shared" si="50"/>
        <v>0</v>
      </c>
    </row>
    <row r="530" spans="1:6" s="26" customFormat="1" ht="12.75">
      <c r="A530" s="23">
        <v>4</v>
      </c>
      <c r="B530" s="27" t="s">
        <v>121</v>
      </c>
      <c r="C530" s="25">
        <v>1</v>
      </c>
      <c r="D530" s="25" t="s">
        <v>0</v>
      </c>
      <c r="F530" s="43">
        <f t="shared" si="50"/>
        <v>0</v>
      </c>
    </row>
    <row r="531" spans="1:6" s="2" customFormat="1" ht="15.75">
      <c r="A531" s="18"/>
      <c r="B531" s="20" t="s">
        <v>123</v>
      </c>
      <c r="C531" s="19"/>
      <c r="D531" s="19"/>
      <c r="E531" s="45"/>
      <c r="F531" s="40">
        <f>+F533+F534+F535+F536+F537+F538</f>
        <v>0</v>
      </c>
    </row>
    <row r="532" spans="1:6" s="2" customFormat="1" ht="12.75">
      <c r="A532" s="3" t="s">
        <v>4</v>
      </c>
      <c r="B532" s="4" t="s">
        <v>5</v>
      </c>
      <c r="C532" s="4" t="s">
        <v>6</v>
      </c>
      <c r="D532" s="4" t="s">
        <v>7</v>
      </c>
      <c r="E532" s="46"/>
      <c r="F532" s="46"/>
    </row>
    <row r="533" spans="1:6" s="26" customFormat="1" ht="12.75">
      <c r="A533" s="23">
        <v>1</v>
      </c>
      <c r="B533" s="24" t="s">
        <v>285</v>
      </c>
      <c r="C533" s="25">
        <v>1</v>
      </c>
      <c r="D533" s="25" t="s">
        <v>11</v>
      </c>
      <c r="E533" s="2"/>
      <c r="F533" s="43">
        <f t="shared" ref="F533:F538" si="51">+C533*E533</f>
        <v>0</v>
      </c>
    </row>
    <row r="534" spans="1:6" s="26" customFormat="1" ht="12.75">
      <c r="A534" s="23">
        <v>2</v>
      </c>
      <c r="B534" s="24" t="s">
        <v>202</v>
      </c>
      <c r="C534" s="25">
        <v>1</v>
      </c>
      <c r="D534" s="25" t="s">
        <v>11</v>
      </c>
      <c r="F534" s="43">
        <f t="shared" si="51"/>
        <v>0</v>
      </c>
    </row>
    <row r="535" spans="1:6" s="26" customFormat="1" ht="12.75">
      <c r="A535" s="23">
        <v>3</v>
      </c>
      <c r="B535" s="14" t="s">
        <v>23</v>
      </c>
      <c r="C535" s="25">
        <v>5</v>
      </c>
      <c r="D535" s="25" t="s">
        <v>0</v>
      </c>
      <c r="F535" s="43">
        <f t="shared" si="51"/>
        <v>0</v>
      </c>
    </row>
    <row r="536" spans="1:6" s="26" customFormat="1" ht="12.75">
      <c r="A536" s="23">
        <v>4</v>
      </c>
      <c r="B536" s="14" t="s">
        <v>12</v>
      </c>
      <c r="C536" s="25">
        <v>2</v>
      </c>
      <c r="D536" s="25" t="s">
        <v>8</v>
      </c>
      <c r="F536" s="43">
        <f t="shared" si="51"/>
        <v>0</v>
      </c>
    </row>
    <row r="537" spans="1:6" s="26" customFormat="1" ht="12.75">
      <c r="A537" s="23">
        <v>5</v>
      </c>
      <c r="B537" s="24" t="s">
        <v>26</v>
      </c>
      <c r="C537" s="25">
        <v>1</v>
      </c>
      <c r="D537" s="25" t="s">
        <v>0</v>
      </c>
      <c r="F537" s="43">
        <f t="shared" si="51"/>
        <v>0</v>
      </c>
    </row>
    <row r="538" spans="1:6" s="26" customFormat="1" ht="12.75">
      <c r="A538" s="23">
        <v>6</v>
      </c>
      <c r="B538" s="24" t="s">
        <v>25</v>
      </c>
      <c r="C538" s="25">
        <v>4</v>
      </c>
      <c r="D538" s="25" t="s">
        <v>0</v>
      </c>
      <c r="F538" s="43">
        <f t="shared" si="51"/>
        <v>0</v>
      </c>
    </row>
    <row r="539" spans="1:6" s="2" customFormat="1" ht="15.75">
      <c r="A539" s="18"/>
      <c r="B539" s="20" t="s">
        <v>196</v>
      </c>
      <c r="C539" s="19"/>
      <c r="D539" s="19"/>
      <c r="E539" s="45"/>
      <c r="F539" s="40">
        <f>+F541</f>
        <v>0</v>
      </c>
    </row>
    <row r="540" spans="1:6" s="2" customFormat="1" ht="12.75">
      <c r="A540" s="3" t="s">
        <v>4</v>
      </c>
      <c r="B540" s="4" t="s">
        <v>5</v>
      </c>
      <c r="C540" s="4" t="s">
        <v>6</v>
      </c>
      <c r="D540" s="4" t="s">
        <v>7</v>
      </c>
      <c r="E540" s="46"/>
      <c r="F540" s="46"/>
    </row>
    <row r="541" spans="1:6" s="26" customFormat="1" ht="12.75">
      <c r="A541" s="23">
        <v>1</v>
      </c>
      <c r="B541" s="14" t="s">
        <v>237</v>
      </c>
      <c r="C541" s="25">
        <v>1</v>
      </c>
      <c r="D541" s="25" t="s">
        <v>0</v>
      </c>
      <c r="E541" s="2"/>
      <c r="F541" s="43">
        <f t="shared" ref="F541" si="52">+C541*E541</f>
        <v>0</v>
      </c>
    </row>
    <row r="542" spans="1:6" s="1" customFormat="1" ht="14.25"/>
    <row r="543" spans="1:6" s="1" customFormat="1" ht="15.75">
      <c r="A543" s="9"/>
      <c r="B543" s="8" t="s">
        <v>209</v>
      </c>
      <c r="C543" s="10"/>
      <c r="D543" s="10"/>
      <c r="E543" s="44"/>
      <c r="F543" s="39">
        <f>+F544+F548+F556+F562+F569</f>
        <v>0</v>
      </c>
    </row>
    <row r="544" spans="1:6" s="2" customFormat="1" ht="15.75">
      <c r="A544" s="18"/>
      <c r="B544" s="20" t="s">
        <v>195</v>
      </c>
      <c r="C544" s="19"/>
      <c r="D544" s="19"/>
      <c r="E544" s="45"/>
      <c r="F544" s="40">
        <f>+F546+F547</f>
        <v>0</v>
      </c>
    </row>
    <row r="545" spans="1:6" s="2" customFormat="1" ht="12.75">
      <c r="A545" s="3" t="s">
        <v>4</v>
      </c>
      <c r="B545" s="4" t="s">
        <v>5</v>
      </c>
      <c r="C545" s="4" t="s">
        <v>6</v>
      </c>
      <c r="D545" s="4" t="s">
        <v>7</v>
      </c>
      <c r="E545" s="46"/>
      <c r="F545" s="46"/>
    </row>
    <row r="546" spans="1:6" s="26" customFormat="1" ht="12.75">
      <c r="A546" s="23">
        <v>1</v>
      </c>
      <c r="B546" s="22" t="s">
        <v>207</v>
      </c>
      <c r="C546" s="25">
        <v>3</v>
      </c>
      <c r="D546" s="25" t="s">
        <v>0</v>
      </c>
      <c r="E546" s="2"/>
      <c r="F546" s="43">
        <f t="shared" ref="F546:F547" si="53">+C546*E546</f>
        <v>0</v>
      </c>
    </row>
    <row r="547" spans="1:6" s="26" customFormat="1" ht="12.75">
      <c r="A547" s="23">
        <v>2</v>
      </c>
      <c r="B547" s="22" t="s">
        <v>197</v>
      </c>
      <c r="C547" s="25">
        <v>0.3</v>
      </c>
      <c r="D547" s="25" t="s">
        <v>8</v>
      </c>
      <c r="F547" s="43">
        <f t="shared" si="53"/>
        <v>0</v>
      </c>
    </row>
    <row r="548" spans="1:6" s="2" customFormat="1" ht="15.75">
      <c r="A548" s="18"/>
      <c r="B548" s="20" t="s">
        <v>95</v>
      </c>
      <c r="C548" s="19"/>
      <c r="D548" s="19"/>
      <c r="E548" s="45"/>
      <c r="F548" s="40">
        <f>+F550+F551+F552+F553+F554+F555</f>
        <v>0</v>
      </c>
    </row>
    <row r="549" spans="1:6" s="2" customFormat="1" ht="12.75">
      <c r="A549" s="3" t="s">
        <v>4</v>
      </c>
      <c r="B549" s="4" t="s">
        <v>5</v>
      </c>
      <c r="C549" s="4" t="s">
        <v>6</v>
      </c>
      <c r="D549" s="4" t="s">
        <v>7</v>
      </c>
      <c r="E549" s="46"/>
      <c r="F549" s="46"/>
    </row>
    <row r="550" spans="1:6" s="26" customFormat="1" ht="25.5">
      <c r="A550" s="23">
        <v>1</v>
      </c>
      <c r="B550" s="28" t="s">
        <v>20</v>
      </c>
      <c r="C550" s="25">
        <v>3</v>
      </c>
      <c r="D550" s="25" t="s">
        <v>0</v>
      </c>
      <c r="E550" s="2"/>
      <c r="F550" s="43">
        <f t="shared" ref="F550:F555" si="54">+C550*E550</f>
        <v>0</v>
      </c>
    </row>
    <row r="551" spans="1:6" s="26" customFormat="1" ht="25.5">
      <c r="A551" s="23">
        <v>2</v>
      </c>
      <c r="B551" s="28" t="s">
        <v>199</v>
      </c>
      <c r="C551" s="25">
        <v>6</v>
      </c>
      <c r="D551" s="25" t="s">
        <v>0</v>
      </c>
      <c r="F551" s="43">
        <f t="shared" si="54"/>
        <v>0</v>
      </c>
    </row>
    <row r="552" spans="1:6" s="26" customFormat="1" ht="12.75">
      <c r="A552" s="23">
        <v>3</v>
      </c>
      <c r="B552" s="24" t="s">
        <v>21</v>
      </c>
      <c r="C552" s="25">
        <v>9</v>
      </c>
      <c r="D552" s="25" t="s">
        <v>0</v>
      </c>
      <c r="F552" s="43">
        <f t="shared" si="54"/>
        <v>0</v>
      </c>
    </row>
    <row r="553" spans="1:6" s="26" customFormat="1" ht="12.75">
      <c r="A553" s="23">
        <v>4</v>
      </c>
      <c r="B553" s="24" t="s">
        <v>200</v>
      </c>
      <c r="C553" s="25">
        <v>9</v>
      </c>
      <c r="D553" s="25" t="s">
        <v>0</v>
      </c>
      <c r="F553" s="43">
        <f t="shared" si="54"/>
        <v>0</v>
      </c>
    </row>
    <row r="554" spans="1:6" s="26" customFormat="1" ht="12.75">
      <c r="A554" s="23">
        <v>5</v>
      </c>
      <c r="B554" s="24" t="s">
        <v>98</v>
      </c>
      <c r="C554" s="25">
        <v>3</v>
      </c>
      <c r="D554" s="25" t="s">
        <v>0</v>
      </c>
      <c r="F554" s="43">
        <f t="shared" si="54"/>
        <v>0</v>
      </c>
    </row>
    <row r="555" spans="1:6" s="26" customFormat="1" ht="12.75">
      <c r="A555" s="23">
        <v>6</v>
      </c>
      <c r="B555" s="24" t="s">
        <v>201</v>
      </c>
      <c r="C555" s="25">
        <v>3</v>
      </c>
      <c r="D555" s="25" t="s">
        <v>0</v>
      </c>
      <c r="F555" s="43">
        <f t="shared" si="54"/>
        <v>0</v>
      </c>
    </row>
    <row r="556" spans="1:6" s="2" customFormat="1" ht="15.75">
      <c r="A556" s="18"/>
      <c r="B556" s="20" t="s">
        <v>106</v>
      </c>
      <c r="C556" s="19"/>
      <c r="D556" s="19"/>
      <c r="E556" s="45"/>
      <c r="F556" s="40">
        <f>+F558+F559+F560+F561</f>
        <v>0</v>
      </c>
    </row>
    <row r="557" spans="1:6" s="2" customFormat="1" ht="12.75">
      <c r="A557" s="3" t="s">
        <v>4</v>
      </c>
      <c r="B557" s="4" t="s">
        <v>5</v>
      </c>
      <c r="C557" s="4" t="s">
        <v>6</v>
      </c>
      <c r="D557" s="4" t="s">
        <v>7</v>
      </c>
      <c r="E557" s="46"/>
      <c r="F557" s="46"/>
    </row>
    <row r="558" spans="1:6" s="26" customFormat="1" ht="12.75">
      <c r="A558" s="23">
        <v>1</v>
      </c>
      <c r="B558" s="24" t="s">
        <v>112</v>
      </c>
      <c r="C558" s="25">
        <v>30</v>
      </c>
      <c r="D558" s="25" t="s">
        <v>0</v>
      </c>
      <c r="E558" s="2"/>
      <c r="F558" s="43">
        <f t="shared" ref="F558:F561" si="55">+C558*E558</f>
        <v>0</v>
      </c>
    </row>
    <row r="559" spans="1:6" s="26" customFormat="1" ht="12.75">
      <c r="A559" s="23">
        <v>2</v>
      </c>
      <c r="B559" s="24" t="s">
        <v>114</v>
      </c>
      <c r="C559" s="25">
        <v>3</v>
      </c>
      <c r="D559" s="25" t="s">
        <v>0</v>
      </c>
      <c r="F559" s="43">
        <f t="shared" si="55"/>
        <v>0</v>
      </c>
    </row>
    <row r="560" spans="1:6" s="26" customFormat="1" ht="12.75">
      <c r="A560" s="23">
        <v>3</v>
      </c>
      <c r="B560" s="24" t="s">
        <v>113</v>
      </c>
      <c r="C560" s="25">
        <v>3</v>
      </c>
      <c r="D560" s="25" t="s">
        <v>0</v>
      </c>
      <c r="F560" s="43">
        <f t="shared" si="55"/>
        <v>0</v>
      </c>
    </row>
    <row r="561" spans="1:6" s="26" customFormat="1" ht="12.75">
      <c r="A561" s="23">
        <v>4</v>
      </c>
      <c r="B561" s="27" t="s">
        <v>121</v>
      </c>
      <c r="C561" s="25">
        <v>3</v>
      </c>
      <c r="D561" s="25" t="s">
        <v>0</v>
      </c>
      <c r="F561" s="43">
        <f t="shared" si="55"/>
        <v>0</v>
      </c>
    </row>
    <row r="562" spans="1:6" s="2" customFormat="1" ht="15.75">
      <c r="A562" s="18"/>
      <c r="B562" s="20" t="s">
        <v>123</v>
      </c>
      <c r="C562" s="19"/>
      <c r="D562" s="19"/>
      <c r="E562" s="45"/>
      <c r="F562" s="40">
        <f>+F564+F565+F566+F567+F568</f>
        <v>0</v>
      </c>
    </row>
    <row r="563" spans="1:6" s="2" customFormat="1" ht="12.75">
      <c r="A563" s="3" t="s">
        <v>4</v>
      </c>
      <c r="B563" s="4" t="s">
        <v>5</v>
      </c>
      <c r="C563" s="4" t="s">
        <v>6</v>
      </c>
      <c r="D563" s="4" t="s">
        <v>7</v>
      </c>
      <c r="E563" s="46"/>
      <c r="F563" s="46"/>
    </row>
    <row r="564" spans="1:6" s="26" customFormat="1" ht="12.75">
      <c r="A564" s="23">
        <v>1</v>
      </c>
      <c r="B564" s="24" t="s">
        <v>285</v>
      </c>
      <c r="C564" s="25">
        <v>1</v>
      </c>
      <c r="D564" s="25" t="s">
        <v>11</v>
      </c>
      <c r="E564" s="2"/>
      <c r="F564" s="43">
        <f t="shared" ref="F564:F568" si="56">+C564*E564</f>
        <v>0</v>
      </c>
    </row>
    <row r="565" spans="1:6" s="26" customFormat="1" ht="12.75">
      <c r="A565" s="23">
        <v>2</v>
      </c>
      <c r="B565" s="24" t="s">
        <v>202</v>
      </c>
      <c r="C565" s="25">
        <v>1</v>
      </c>
      <c r="D565" s="25" t="s">
        <v>11</v>
      </c>
      <c r="F565" s="43">
        <f t="shared" si="56"/>
        <v>0</v>
      </c>
    </row>
    <row r="566" spans="1:6" s="26" customFormat="1" ht="12.75">
      <c r="A566" s="23">
        <v>3</v>
      </c>
      <c r="B566" s="14" t="s">
        <v>23</v>
      </c>
      <c r="C566" s="25">
        <v>3</v>
      </c>
      <c r="D566" s="25" t="s">
        <v>0</v>
      </c>
      <c r="F566" s="43">
        <f t="shared" si="56"/>
        <v>0</v>
      </c>
    </row>
    <row r="567" spans="1:6" s="26" customFormat="1" ht="12.75">
      <c r="A567" s="23">
        <v>4</v>
      </c>
      <c r="B567" s="14" t="s">
        <v>12</v>
      </c>
      <c r="C567" s="25">
        <v>3</v>
      </c>
      <c r="D567" s="25" t="s">
        <v>8</v>
      </c>
      <c r="F567" s="43">
        <f t="shared" si="56"/>
        <v>0</v>
      </c>
    </row>
    <row r="568" spans="1:6" s="26" customFormat="1" ht="12.75">
      <c r="A568" s="23">
        <v>5</v>
      </c>
      <c r="B568" s="24" t="s">
        <v>26</v>
      </c>
      <c r="C568" s="25">
        <v>3</v>
      </c>
      <c r="D568" s="25" t="s">
        <v>0</v>
      </c>
      <c r="F568" s="43">
        <f t="shared" si="56"/>
        <v>0</v>
      </c>
    </row>
    <row r="569" spans="1:6" s="2" customFormat="1" ht="15.75">
      <c r="A569" s="18"/>
      <c r="B569" s="20" t="s">
        <v>196</v>
      </c>
      <c r="C569" s="19"/>
      <c r="D569" s="19"/>
      <c r="E569" s="45"/>
      <c r="F569" s="40">
        <f>+F571</f>
        <v>0</v>
      </c>
    </row>
    <row r="570" spans="1:6" s="2" customFormat="1" ht="12.75">
      <c r="A570" s="3" t="s">
        <v>4</v>
      </c>
      <c r="B570" s="4" t="s">
        <v>5</v>
      </c>
      <c r="C570" s="4" t="s">
        <v>6</v>
      </c>
      <c r="D570" s="4" t="s">
        <v>7</v>
      </c>
      <c r="E570" s="46"/>
      <c r="F570" s="46"/>
    </row>
    <row r="571" spans="1:6" s="26" customFormat="1" ht="12.75">
      <c r="A571" s="23">
        <v>1</v>
      </c>
      <c r="B571" s="14" t="s">
        <v>203</v>
      </c>
      <c r="C571" s="25">
        <v>1</v>
      </c>
      <c r="D571" s="25" t="s">
        <v>0</v>
      </c>
      <c r="E571" s="2"/>
      <c r="F571" s="43">
        <f t="shared" ref="F571" si="57">+C571*E571</f>
        <v>0</v>
      </c>
    </row>
    <row r="572" spans="1:6" s="1" customFormat="1" ht="14.25"/>
    <row r="573" spans="1:6" s="1" customFormat="1" ht="15.75">
      <c r="A573" s="9"/>
      <c r="B573" s="8" t="s">
        <v>210</v>
      </c>
      <c r="C573" s="10"/>
      <c r="D573" s="10"/>
      <c r="E573" s="44"/>
      <c r="F573" s="39">
        <f>+F574+F578+F583+F591</f>
        <v>0</v>
      </c>
    </row>
    <row r="574" spans="1:6" s="2" customFormat="1" ht="15.75">
      <c r="A574" s="18"/>
      <c r="B574" s="20" t="s">
        <v>195</v>
      </c>
      <c r="C574" s="19"/>
      <c r="D574" s="19"/>
      <c r="E574" s="45"/>
      <c r="F574" s="40">
        <f>+F576+F577</f>
        <v>0</v>
      </c>
    </row>
    <row r="575" spans="1:6" s="2" customFormat="1" ht="12.75">
      <c r="A575" s="3" t="s">
        <v>4</v>
      </c>
      <c r="B575" s="4" t="s">
        <v>5</v>
      </c>
      <c r="C575" s="4" t="s">
        <v>6</v>
      </c>
      <c r="D575" s="4" t="s">
        <v>7</v>
      </c>
      <c r="E575" s="46"/>
      <c r="F575" s="46"/>
    </row>
    <row r="576" spans="1:6" s="26" customFormat="1" ht="12.75">
      <c r="A576" s="23">
        <v>1</v>
      </c>
      <c r="B576" s="22" t="s">
        <v>205</v>
      </c>
      <c r="C576" s="25">
        <v>3</v>
      </c>
      <c r="D576" s="25" t="s">
        <v>0</v>
      </c>
      <c r="E576" s="2"/>
      <c r="F576" s="43">
        <f t="shared" ref="F576:F577" si="58">+C576*E576</f>
        <v>0</v>
      </c>
    </row>
    <row r="577" spans="1:6" s="26" customFormat="1" ht="12.75">
      <c r="A577" s="23">
        <v>2</v>
      </c>
      <c r="B577" s="22" t="s">
        <v>197</v>
      </c>
      <c r="C577" s="25">
        <v>0.3</v>
      </c>
      <c r="D577" s="25" t="s">
        <v>8</v>
      </c>
      <c r="F577" s="43">
        <f t="shared" si="58"/>
        <v>0</v>
      </c>
    </row>
    <row r="578" spans="1:6" s="2" customFormat="1" ht="15.75">
      <c r="A578" s="18"/>
      <c r="B578" s="20" t="s">
        <v>106</v>
      </c>
      <c r="C578" s="19"/>
      <c r="D578" s="19"/>
      <c r="E578" s="45"/>
      <c r="F578" s="40">
        <f>+F580+F581+F582</f>
        <v>0</v>
      </c>
    </row>
    <row r="579" spans="1:6" s="2" customFormat="1" ht="12.75">
      <c r="A579" s="3" t="s">
        <v>4</v>
      </c>
      <c r="B579" s="4" t="s">
        <v>5</v>
      </c>
      <c r="C579" s="4" t="s">
        <v>6</v>
      </c>
      <c r="D579" s="4" t="s">
        <v>7</v>
      </c>
      <c r="E579" s="46"/>
      <c r="F579" s="46"/>
    </row>
    <row r="580" spans="1:6" s="26" customFormat="1" ht="12.75">
      <c r="A580" s="23">
        <v>1</v>
      </c>
      <c r="B580" s="24" t="s">
        <v>112</v>
      </c>
      <c r="C580" s="25">
        <v>18</v>
      </c>
      <c r="D580" s="25" t="s">
        <v>0</v>
      </c>
      <c r="E580" s="2"/>
      <c r="F580" s="43">
        <f t="shared" ref="F580:F582" si="59">+C580*E580</f>
        <v>0</v>
      </c>
    </row>
    <row r="581" spans="1:6" s="26" customFormat="1" ht="12.75">
      <c r="A581" s="23">
        <v>2</v>
      </c>
      <c r="B581" s="24" t="s">
        <v>114</v>
      </c>
      <c r="C581" s="25">
        <v>3</v>
      </c>
      <c r="D581" s="25" t="s">
        <v>0</v>
      </c>
      <c r="F581" s="43">
        <f t="shared" si="59"/>
        <v>0</v>
      </c>
    </row>
    <row r="582" spans="1:6" s="26" customFormat="1" ht="12.75">
      <c r="A582" s="23">
        <v>4</v>
      </c>
      <c r="B582" s="27" t="s">
        <v>121</v>
      </c>
      <c r="C582" s="25">
        <v>2</v>
      </c>
      <c r="D582" s="25" t="s">
        <v>0</v>
      </c>
      <c r="F582" s="43">
        <f t="shared" si="59"/>
        <v>0</v>
      </c>
    </row>
    <row r="583" spans="1:6" s="2" customFormat="1" ht="15.75">
      <c r="A583" s="18"/>
      <c r="B583" s="20" t="s">
        <v>123</v>
      </c>
      <c r="C583" s="19"/>
      <c r="D583" s="19"/>
      <c r="E583" s="45"/>
      <c r="F583" s="40">
        <f>+F585+F586+F587+F588+F589+F590</f>
        <v>0</v>
      </c>
    </row>
    <row r="584" spans="1:6" s="2" customFormat="1" ht="12.75">
      <c r="A584" s="3" t="s">
        <v>4</v>
      </c>
      <c r="B584" s="4" t="s">
        <v>5</v>
      </c>
      <c r="C584" s="4" t="s">
        <v>6</v>
      </c>
      <c r="D584" s="4" t="s">
        <v>7</v>
      </c>
      <c r="E584" s="46"/>
      <c r="F584" s="46"/>
    </row>
    <row r="585" spans="1:6" s="26" customFormat="1" ht="12.75">
      <c r="A585" s="23">
        <v>1</v>
      </c>
      <c r="B585" s="24" t="s">
        <v>285</v>
      </c>
      <c r="C585" s="25">
        <v>1</v>
      </c>
      <c r="D585" s="25" t="s">
        <v>11</v>
      </c>
      <c r="E585" s="2"/>
      <c r="F585" s="43">
        <f t="shared" ref="F585:F590" si="60">+C585*E585</f>
        <v>0</v>
      </c>
    </row>
    <row r="586" spans="1:6" s="26" customFormat="1" ht="12.75">
      <c r="A586" s="23">
        <v>2</v>
      </c>
      <c r="B586" s="24" t="s">
        <v>202</v>
      </c>
      <c r="C586" s="25">
        <v>1</v>
      </c>
      <c r="D586" s="25" t="s">
        <v>11</v>
      </c>
      <c r="F586" s="43">
        <f t="shared" si="60"/>
        <v>0</v>
      </c>
    </row>
    <row r="587" spans="1:6" s="26" customFormat="1" ht="12.75">
      <c r="A587" s="23">
        <v>3</v>
      </c>
      <c r="B587" s="14" t="s">
        <v>23</v>
      </c>
      <c r="C587" s="25">
        <v>12</v>
      </c>
      <c r="D587" s="25" t="s">
        <v>0</v>
      </c>
      <c r="F587" s="43">
        <f t="shared" si="60"/>
        <v>0</v>
      </c>
    </row>
    <row r="588" spans="1:6" s="26" customFormat="1" ht="12.75">
      <c r="A588" s="23">
        <v>4</v>
      </c>
      <c r="B588" s="14" t="s">
        <v>12</v>
      </c>
      <c r="C588" s="25">
        <v>3</v>
      </c>
      <c r="D588" s="25" t="s">
        <v>8</v>
      </c>
      <c r="F588" s="43">
        <f t="shared" si="60"/>
        <v>0</v>
      </c>
    </row>
    <row r="589" spans="1:6" s="26" customFormat="1" ht="12.75">
      <c r="A589" s="23">
        <v>5</v>
      </c>
      <c r="B589" s="24" t="s">
        <v>24</v>
      </c>
      <c r="C589" s="25">
        <v>3</v>
      </c>
      <c r="D589" s="25" t="s">
        <v>0</v>
      </c>
      <c r="F589" s="43">
        <f t="shared" si="60"/>
        <v>0</v>
      </c>
    </row>
    <row r="590" spans="1:6" s="26" customFormat="1" ht="12.75">
      <c r="A590" s="23">
        <v>6</v>
      </c>
      <c r="B590" s="24" t="s">
        <v>26</v>
      </c>
      <c r="C590" s="25">
        <v>6</v>
      </c>
      <c r="D590" s="25" t="s">
        <v>0</v>
      </c>
      <c r="F590" s="43">
        <f t="shared" si="60"/>
        <v>0</v>
      </c>
    </row>
    <row r="591" spans="1:6" s="2" customFormat="1" ht="15.75">
      <c r="A591" s="18"/>
      <c r="B591" s="20" t="s">
        <v>196</v>
      </c>
      <c r="C591" s="19"/>
      <c r="D591" s="19"/>
      <c r="E591" s="45"/>
      <c r="F591" s="40">
        <f>+F593</f>
        <v>0</v>
      </c>
    </row>
    <row r="592" spans="1:6" s="2" customFormat="1" ht="12.75">
      <c r="A592" s="3" t="s">
        <v>4</v>
      </c>
      <c r="B592" s="4" t="s">
        <v>5</v>
      </c>
      <c r="C592" s="4" t="s">
        <v>6</v>
      </c>
      <c r="D592" s="4" t="s">
        <v>7</v>
      </c>
      <c r="E592" s="46"/>
      <c r="F592" s="46"/>
    </row>
    <row r="593" spans="1:6" s="26" customFormat="1" ht="12.75">
      <c r="A593" s="23">
        <v>1</v>
      </c>
      <c r="B593" s="14" t="s">
        <v>236</v>
      </c>
      <c r="C593" s="25">
        <v>1</v>
      </c>
      <c r="D593" s="25" t="s">
        <v>0</v>
      </c>
      <c r="E593" s="2"/>
      <c r="F593" s="43">
        <f t="shared" ref="F593" si="61">+C593*E593</f>
        <v>0</v>
      </c>
    </row>
    <row r="594" spans="1:6" s="1" customFormat="1" ht="14.25"/>
    <row r="595" spans="1:6" s="1" customFormat="1" ht="15.75">
      <c r="A595" s="9"/>
      <c r="B595" s="8" t="s">
        <v>214</v>
      </c>
      <c r="C595" s="10"/>
      <c r="D595" s="10"/>
      <c r="E595" s="44"/>
      <c r="F595" s="39">
        <f>+F596+F600+F604+F613+F620</f>
        <v>0</v>
      </c>
    </row>
    <row r="596" spans="1:6" s="2" customFormat="1" ht="15.75">
      <c r="A596" s="18"/>
      <c r="B596" s="20" t="s">
        <v>195</v>
      </c>
      <c r="C596" s="19"/>
      <c r="D596" s="19"/>
      <c r="E596" s="45"/>
      <c r="F596" s="40">
        <f>+F598+F599</f>
        <v>0</v>
      </c>
    </row>
    <row r="597" spans="1:6" s="2" customFormat="1" ht="12.75">
      <c r="A597" s="3" t="s">
        <v>4</v>
      </c>
      <c r="B597" s="4" t="s">
        <v>5</v>
      </c>
      <c r="C597" s="4" t="s">
        <v>6</v>
      </c>
      <c r="D597" s="4" t="s">
        <v>7</v>
      </c>
      <c r="E597" s="46"/>
      <c r="F597" s="46"/>
    </row>
    <row r="598" spans="1:6" s="26" customFormat="1" ht="12.75">
      <c r="A598" s="23">
        <v>1</v>
      </c>
      <c r="B598" s="22" t="s">
        <v>212</v>
      </c>
      <c r="C598" s="25">
        <v>1</v>
      </c>
      <c r="D598" s="25" t="s">
        <v>0</v>
      </c>
      <c r="F598" s="43">
        <f t="shared" ref="F598:F599" si="62">+C598*E598</f>
        <v>0</v>
      </c>
    </row>
    <row r="599" spans="1:6" s="26" customFormat="1" ht="12.75">
      <c r="A599" s="23">
        <v>2</v>
      </c>
      <c r="B599" s="22" t="s">
        <v>197</v>
      </c>
      <c r="C599" s="25">
        <v>0.2</v>
      </c>
      <c r="D599" s="25" t="s">
        <v>8</v>
      </c>
      <c r="F599" s="43">
        <f t="shared" si="62"/>
        <v>0</v>
      </c>
    </row>
    <row r="600" spans="1:6" s="2" customFormat="1" ht="15.75">
      <c r="A600" s="18"/>
      <c r="B600" s="20" t="s">
        <v>95</v>
      </c>
      <c r="C600" s="19"/>
      <c r="D600" s="19"/>
      <c r="E600" s="45"/>
      <c r="F600" s="40">
        <f>+F602+F603</f>
        <v>0</v>
      </c>
    </row>
    <row r="601" spans="1:6" s="2" customFormat="1" ht="12.75">
      <c r="A601" s="3" t="s">
        <v>4</v>
      </c>
      <c r="B601" s="4" t="s">
        <v>5</v>
      </c>
      <c r="C601" s="4" t="s">
        <v>6</v>
      </c>
      <c r="D601" s="4" t="s">
        <v>7</v>
      </c>
      <c r="E601" s="46"/>
      <c r="F601" s="46"/>
    </row>
    <row r="602" spans="1:6" s="26" customFormat="1" ht="25.5">
      <c r="A602" s="23">
        <v>1</v>
      </c>
      <c r="B602" s="28" t="s">
        <v>20</v>
      </c>
      <c r="C602" s="25">
        <v>1</v>
      </c>
      <c r="D602" s="25" t="s">
        <v>0</v>
      </c>
      <c r="E602" s="2"/>
      <c r="F602" s="43">
        <f t="shared" ref="F602:F603" si="63">+C602*E602</f>
        <v>0</v>
      </c>
    </row>
    <row r="603" spans="1:6" s="26" customFormat="1" ht="12.75">
      <c r="A603" s="23">
        <v>2</v>
      </c>
      <c r="B603" s="24" t="s">
        <v>21</v>
      </c>
      <c r="C603" s="25">
        <v>1</v>
      </c>
      <c r="D603" s="25" t="s">
        <v>0</v>
      </c>
      <c r="F603" s="43">
        <f t="shared" si="63"/>
        <v>0</v>
      </c>
    </row>
    <row r="604" spans="1:6" s="2" customFormat="1" ht="15.75">
      <c r="A604" s="18"/>
      <c r="B604" s="20" t="s">
        <v>213</v>
      </c>
      <c r="C604" s="19"/>
      <c r="D604" s="19"/>
      <c r="E604" s="45"/>
      <c r="F604" s="40">
        <f>+F606+F607+F608+F609+F610+F611+F612</f>
        <v>0</v>
      </c>
    </row>
    <row r="605" spans="1:6" s="2" customFormat="1" ht="12.75">
      <c r="A605" s="3" t="s">
        <v>4</v>
      </c>
      <c r="B605" s="4" t="s">
        <v>5</v>
      </c>
      <c r="C605" s="4" t="s">
        <v>6</v>
      </c>
      <c r="D605" s="4" t="s">
        <v>7</v>
      </c>
      <c r="E605" s="46"/>
      <c r="F605" s="46"/>
    </row>
    <row r="606" spans="1:6" s="26" customFormat="1" ht="25.5">
      <c r="A606" s="23">
        <v>1</v>
      </c>
      <c r="B606" s="28" t="s">
        <v>327</v>
      </c>
      <c r="C606" s="25">
        <v>1</v>
      </c>
      <c r="D606" s="25" t="s">
        <v>0</v>
      </c>
      <c r="E606" s="2"/>
      <c r="F606" s="43">
        <f t="shared" ref="F606:F612" si="64">+C606*E606</f>
        <v>0</v>
      </c>
    </row>
    <row r="607" spans="1:6" s="26" customFormat="1" ht="12.75">
      <c r="A607" s="23">
        <v>2</v>
      </c>
      <c r="B607" s="24" t="s">
        <v>112</v>
      </c>
      <c r="C607" s="25">
        <v>14</v>
      </c>
      <c r="D607" s="25" t="s">
        <v>0</v>
      </c>
      <c r="F607" s="43">
        <f t="shared" si="64"/>
        <v>0</v>
      </c>
    </row>
    <row r="608" spans="1:6" s="26" customFormat="1" ht="12.75">
      <c r="A608" s="23">
        <v>3</v>
      </c>
      <c r="B608" s="24" t="s">
        <v>114</v>
      </c>
      <c r="C608" s="25">
        <v>2</v>
      </c>
      <c r="D608" s="25" t="s">
        <v>0</v>
      </c>
      <c r="F608" s="43">
        <f t="shared" si="64"/>
        <v>0</v>
      </c>
    </row>
    <row r="609" spans="1:6" s="26" customFormat="1" ht="12.75">
      <c r="A609" s="23">
        <v>4</v>
      </c>
      <c r="B609" s="24" t="s">
        <v>113</v>
      </c>
      <c r="C609" s="25">
        <v>1</v>
      </c>
      <c r="D609" s="25" t="s">
        <v>0</v>
      </c>
      <c r="F609" s="43">
        <f t="shared" si="64"/>
        <v>0</v>
      </c>
    </row>
    <row r="610" spans="1:6" s="26" customFormat="1" ht="12.75">
      <c r="A610" s="23">
        <v>5</v>
      </c>
      <c r="B610" s="24" t="s">
        <v>145</v>
      </c>
      <c r="C610" s="25">
        <v>2</v>
      </c>
      <c r="D610" s="25" t="s">
        <v>0</v>
      </c>
      <c r="F610" s="43">
        <f t="shared" si="64"/>
        <v>0</v>
      </c>
    </row>
    <row r="611" spans="1:6" s="26" customFormat="1" ht="12.75">
      <c r="A611" s="23">
        <v>6</v>
      </c>
      <c r="B611" s="24" t="s">
        <v>146</v>
      </c>
      <c r="C611" s="25">
        <v>2</v>
      </c>
      <c r="D611" s="25" t="s">
        <v>0</v>
      </c>
      <c r="F611" s="43">
        <f t="shared" si="64"/>
        <v>0</v>
      </c>
    </row>
    <row r="612" spans="1:6" s="26" customFormat="1" ht="12.75">
      <c r="A612" s="23">
        <v>7</v>
      </c>
      <c r="B612" s="27" t="s">
        <v>121</v>
      </c>
      <c r="C612" s="25">
        <v>2</v>
      </c>
      <c r="D612" s="25" t="s">
        <v>0</v>
      </c>
      <c r="F612" s="43">
        <f t="shared" si="64"/>
        <v>0</v>
      </c>
    </row>
    <row r="613" spans="1:6" s="2" customFormat="1" ht="15.75">
      <c r="A613" s="18"/>
      <c r="B613" s="20" t="s">
        <v>123</v>
      </c>
      <c r="C613" s="19"/>
      <c r="D613" s="19"/>
      <c r="E613" s="45"/>
      <c r="F613" s="40">
        <f>+F615+F616+F617+F618+F619</f>
        <v>0</v>
      </c>
    </row>
    <row r="614" spans="1:6" s="2" customFormat="1" ht="12.75">
      <c r="A614" s="3" t="s">
        <v>4</v>
      </c>
      <c r="B614" s="4" t="s">
        <v>5</v>
      </c>
      <c r="C614" s="4" t="s">
        <v>6</v>
      </c>
      <c r="D614" s="4" t="s">
        <v>7</v>
      </c>
      <c r="E614" s="46"/>
      <c r="F614" s="46"/>
    </row>
    <row r="615" spans="1:6" s="26" customFormat="1" ht="12.75">
      <c r="A615" s="23">
        <v>1</v>
      </c>
      <c r="B615" s="24" t="s">
        <v>285</v>
      </c>
      <c r="C615" s="25">
        <v>1</v>
      </c>
      <c r="D615" s="25" t="s">
        <v>11</v>
      </c>
      <c r="E615" s="2"/>
      <c r="F615" s="43">
        <f t="shared" ref="F615:F619" si="65">+C615*E615</f>
        <v>0</v>
      </c>
    </row>
    <row r="616" spans="1:6" s="26" customFormat="1" ht="12.75">
      <c r="A616" s="23">
        <v>2</v>
      </c>
      <c r="B616" s="24" t="s">
        <v>202</v>
      </c>
      <c r="C616" s="25">
        <v>1</v>
      </c>
      <c r="D616" s="25" t="s">
        <v>11</v>
      </c>
      <c r="F616" s="43">
        <f t="shared" si="65"/>
        <v>0</v>
      </c>
    </row>
    <row r="617" spans="1:6" s="26" customFormat="1" ht="12.75">
      <c r="A617" s="23">
        <v>3</v>
      </c>
      <c r="B617" s="14" t="s">
        <v>23</v>
      </c>
      <c r="C617" s="25">
        <v>3</v>
      </c>
      <c r="D617" s="25" t="s">
        <v>0</v>
      </c>
      <c r="F617" s="43">
        <f t="shared" si="65"/>
        <v>0</v>
      </c>
    </row>
    <row r="618" spans="1:6" s="26" customFormat="1" ht="12.75">
      <c r="A618" s="23">
        <v>4</v>
      </c>
      <c r="B618" s="14" t="s">
        <v>12</v>
      </c>
      <c r="C618" s="25">
        <v>1.5</v>
      </c>
      <c r="D618" s="25" t="s">
        <v>8</v>
      </c>
      <c r="F618" s="43">
        <f t="shared" si="65"/>
        <v>0</v>
      </c>
    </row>
    <row r="619" spans="1:6" s="26" customFormat="1" ht="12.75">
      <c r="A619" s="23">
        <v>5</v>
      </c>
      <c r="B619" s="24" t="s">
        <v>26</v>
      </c>
      <c r="C619" s="25">
        <v>4</v>
      </c>
      <c r="D619" s="25" t="s">
        <v>0</v>
      </c>
      <c r="F619" s="43">
        <f t="shared" si="65"/>
        <v>0</v>
      </c>
    </row>
    <row r="620" spans="1:6" s="2" customFormat="1" ht="15.75">
      <c r="A620" s="18"/>
      <c r="B620" s="20" t="s">
        <v>196</v>
      </c>
      <c r="C620" s="19"/>
      <c r="D620" s="19"/>
      <c r="E620" s="45"/>
      <c r="F620" s="40">
        <f>+F622</f>
        <v>0</v>
      </c>
    </row>
    <row r="621" spans="1:6" s="2" customFormat="1" ht="12.75">
      <c r="A621" s="3" t="s">
        <v>4</v>
      </c>
      <c r="B621" s="4" t="s">
        <v>5</v>
      </c>
      <c r="C621" s="4" t="s">
        <v>6</v>
      </c>
      <c r="D621" s="4" t="s">
        <v>7</v>
      </c>
      <c r="E621" s="46"/>
      <c r="F621" s="46"/>
    </row>
    <row r="622" spans="1:6" s="26" customFormat="1" ht="12.75">
      <c r="A622" s="23">
        <v>1</v>
      </c>
      <c r="B622" s="14" t="s">
        <v>237</v>
      </c>
      <c r="C622" s="25">
        <v>1</v>
      </c>
      <c r="D622" s="25" t="s">
        <v>0</v>
      </c>
      <c r="E622" s="2"/>
      <c r="F622" s="43">
        <f t="shared" ref="F622" si="66">+C622*E622</f>
        <v>0</v>
      </c>
    </row>
    <row r="623" spans="1:6" s="1" customFormat="1" ht="14.25"/>
    <row r="624" spans="1:6" s="1" customFormat="1" ht="15.75">
      <c r="A624" s="9"/>
      <c r="B624" s="8" t="s">
        <v>215</v>
      </c>
      <c r="C624" s="10"/>
      <c r="D624" s="10"/>
      <c r="E624" s="44"/>
      <c r="F624" s="39">
        <f>+F625+F630+F637+F643+F651</f>
        <v>0</v>
      </c>
    </row>
    <row r="625" spans="1:6" s="2" customFormat="1" ht="15.75">
      <c r="A625" s="18"/>
      <c r="B625" s="20" t="s">
        <v>195</v>
      </c>
      <c r="C625" s="19"/>
      <c r="D625" s="19"/>
      <c r="E625" s="45"/>
      <c r="F625" s="40">
        <f>+F627+F628+F629</f>
        <v>0</v>
      </c>
    </row>
    <row r="626" spans="1:6" s="2" customFormat="1" ht="12.75">
      <c r="A626" s="3" t="s">
        <v>4</v>
      </c>
      <c r="B626" s="4" t="s">
        <v>5</v>
      </c>
      <c r="C626" s="4" t="s">
        <v>6</v>
      </c>
      <c r="D626" s="4" t="s">
        <v>7</v>
      </c>
      <c r="E626" s="46"/>
      <c r="F626" s="46"/>
    </row>
    <row r="627" spans="1:6" s="26" customFormat="1" ht="12.75">
      <c r="A627" s="23">
        <v>1</v>
      </c>
      <c r="B627" s="22" t="s">
        <v>216</v>
      </c>
      <c r="C627" s="25">
        <v>2</v>
      </c>
      <c r="D627" s="25" t="s">
        <v>0</v>
      </c>
      <c r="F627" s="43">
        <f t="shared" ref="F627:F629" si="67">+C627*E627</f>
        <v>0</v>
      </c>
    </row>
    <row r="628" spans="1:6" s="26" customFormat="1" ht="12.75">
      <c r="A628" s="23">
        <v>2</v>
      </c>
      <c r="B628" s="22" t="s">
        <v>205</v>
      </c>
      <c r="C628" s="25">
        <v>2</v>
      </c>
      <c r="D628" s="25" t="s">
        <v>0</v>
      </c>
      <c r="F628" s="43">
        <f t="shared" si="67"/>
        <v>0</v>
      </c>
    </row>
    <row r="629" spans="1:6" s="26" customFormat="1" ht="12.75">
      <c r="A629" s="23">
        <v>3</v>
      </c>
      <c r="B629" s="22" t="s">
        <v>197</v>
      </c>
      <c r="C629" s="25">
        <v>0.4</v>
      </c>
      <c r="D629" s="25" t="s">
        <v>8</v>
      </c>
      <c r="F629" s="43">
        <f t="shared" si="67"/>
        <v>0</v>
      </c>
    </row>
    <row r="630" spans="1:6" s="2" customFormat="1" ht="15.75">
      <c r="A630" s="18"/>
      <c r="B630" s="20" t="s">
        <v>95</v>
      </c>
      <c r="C630" s="19"/>
      <c r="D630" s="19"/>
      <c r="E630" s="45"/>
      <c r="F630" s="40">
        <f>+F632+F633+F634+F635+F636</f>
        <v>0</v>
      </c>
    </row>
    <row r="631" spans="1:6" s="2" customFormat="1" ht="12.75">
      <c r="A631" s="3" t="s">
        <v>4</v>
      </c>
      <c r="B631" s="4" t="s">
        <v>5</v>
      </c>
      <c r="C631" s="4" t="s">
        <v>6</v>
      </c>
      <c r="D631" s="4" t="s">
        <v>7</v>
      </c>
      <c r="E631" s="46"/>
      <c r="F631" s="46"/>
    </row>
    <row r="632" spans="1:6" s="26" customFormat="1" ht="25.5">
      <c r="A632" s="23">
        <v>1</v>
      </c>
      <c r="B632" s="28" t="s">
        <v>20</v>
      </c>
      <c r="C632" s="25">
        <v>2</v>
      </c>
      <c r="D632" s="25" t="s">
        <v>0</v>
      </c>
      <c r="F632" s="43">
        <f t="shared" ref="F632:F636" si="68">+C632*E632</f>
        <v>0</v>
      </c>
    </row>
    <row r="633" spans="1:6" s="26" customFormat="1" ht="12.75">
      <c r="A633" s="23">
        <v>2</v>
      </c>
      <c r="B633" s="24" t="s">
        <v>21</v>
      </c>
      <c r="C633" s="25">
        <v>2</v>
      </c>
      <c r="D633" s="25" t="s">
        <v>0</v>
      </c>
      <c r="F633" s="43">
        <f t="shared" si="68"/>
        <v>0</v>
      </c>
    </row>
    <row r="634" spans="1:6" s="26" customFormat="1" ht="12.75">
      <c r="A634" s="23">
        <v>3</v>
      </c>
      <c r="B634" s="24" t="s">
        <v>200</v>
      </c>
      <c r="C634" s="25">
        <v>2</v>
      </c>
      <c r="D634" s="25" t="s">
        <v>0</v>
      </c>
      <c r="F634" s="43">
        <f t="shared" si="68"/>
        <v>0</v>
      </c>
    </row>
    <row r="635" spans="1:6" s="26" customFormat="1" ht="12.75">
      <c r="A635" s="23">
        <v>4</v>
      </c>
      <c r="B635" s="24" t="s">
        <v>98</v>
      </c>
      <c r="C635" s="25">
        <v>2</v>
      </c>
      <c r="D635" s="25" t="s">
        <v>0</v>
      </c>
      <c r="F635" s="43">
        <f t="shared" si="68"/>
        <v>0</v>
      </c>
    </row>
    <row r="636" spans="1:6" s="26" customFormat="1" ht="12.75">
      <c r="A636" s="23">
        <v>5</v>
      </c>
      <c r="B636" s="24" t="s">
        <v>201</v>
      </c>
      <c r="C636" s="25">
        <v>2</v>
      </c>
      <c r="D636" s="25" t="s">
        <v>0</v>
      </c>
      <c r="F636" s="43">
        <f t="shared" si="68"/>
        <v>0</v>
      </c>
    </row>
    <row r="637" spans="1:6" s="2" customFormat="1" ht="15.75">
      <c r="A637" s="18"/>
      <c r="B637" s="20" t="s">
        <v>106</v>
      </c>
      <c r="C637" s="19"/>
      <c r="D637" s="19"/>
      <c r="E637" s="45"/>
      <c r="F637" s="40">
        <f>+F639+F640+F641+F642</f>
        <v>0</v>
      </c>
    </row>
    <row r="638" spans="1:6" s="2" customFormat="1" ht="12.75">
      <c r="A638" s="3" t="s">
        <v>4</v>
      </c>
      <c r="B638" s="4" t="s">
        <v>5</v>
      </c>
      <c r="C638" s="4" t="s">
        <v>6</v>
      </c>
      <c r="D638" s="4" t="s">
        <v>7</v>
      </c>
      <c r="E638" s="46"/>
      <c r="F638" s="46"/>
    </row>
    <row r="639" spans="1:6" s="26" customFormat="1" ht="12.75">
      <c r="A639" s="23">
        <v>1</v>
      </c>
      <c r="B639" s="24" t="s">
        <v>112</v>
      </c>
      <c r="C639" s="25">
        <v>24</v>
      </c>
      <c r="D639" s="25" t="s">
        <v>0</v>
      </c>
      <c r="F639" s="43">
        <f t="shared" ref="F639:F642" si="69">+C639*E639</f>
        <v>0</v>
      </c>
    </row>
    <row r="640" spans="1:6" s="26" customFormat="1" ht="12.75">
      <c r="A640" s="23">
        <v>2</v>
      </c>
      <c r="B640" s="24" t="s">
        <v>114</v>
      </c>
      <c r="C640" s="25">
        <v>6</v>
      </c>
      <c r="D640" s="25" t="s">
        <v>0</v>
      </c>
      <c r="F640" s="43">
        <f t="shared" si="69"/>
        <v>0</v>
      </c>
    </row>
    <row r="641" spans="1:6" s="26" customFormat="1" ht="12.75">
      <c r="A641" s="23">
        <v>3</v>
      </c>
      <c r="B641" s="24" t="s">
        <v>113</v>
      </c>
      <c r="C641" s="25">
        <v>2</v>
      </c>
      <c r="D641" s="25" t="s">
        <v>0</v>
      </c>
      <c r="F641" s="43">
        <f t="shared" si="69"/>
        <v>0</v>
      </c>
    </row>
    <row r="642" spans="1:6" s="26" customFormat="1" ht="12.75">
      <c r="A642" s="23">
        <v>4</v>
      </c>
      <c r="B642" s="27" t="s">
        <v>121</v>
      </c>
      <c r="C642" s="25">
        <v>2</v>
      </c>
      <c r="D642" s="25" t="s">
        <v>0</v>
      </c>
      <c r="F642" s="43">
        <f t="shared" si="69"/>
        <v>0</v>
      </c>
    </row>
    <row r="643" spans="1:6" s="2" customFormat="1" ht="15.75">
      <c r="A643" s="18"/>
      <c r="B643" s="20" t="s">
        <v>123</v>
      </c>
      <c r="C643" s="19"/>
      <c r="D643" s="19"/>
      <c r="E643" s="45"/>
      <c r="F643" s="40">
        <f>+F645+F646+F647+F648+F649+F650</f>
        <v>0</v>
      </c>
    </row>
    <row r="644" spans="1:6" s="2" customFormat="1" ht="12.75">
      <c r="A644" s="3" t="s">
        <v>4</v>
      </c>
      <c r="B644" s="4" t="s">
        <v>5</v>
      </c>
      <c r="C644" s="4" t="s">
        <v>6</v>
      </c>
      <c r="D644" s="4" t="s">
        <v>7</v>
      </c>
      <c r="E644" s="46"/>
      <c r="F644" s="46"/>
    </row>
    <row r="645" spans="1:6" s="26" customFormat="1" ht="12.75">
      <c r="A645" s="23">
        <v>1</v>
      </c>
      <c r="B645" s="24" t="s">
        <v>285</v>
      </c>
      <c r="C645" s="25">
        <v>1</v>
      </c>
      <c r="D645" s="25" t="s">
        <v>11</v>
      </c>
      <c r="F645" s="43">
        <f t="shared" ref="F645:F650" si="70">+C645*E645</f>
        <v>0</v>
      </c>
    </row>
    <row r="646" spans="1:6" s="26" customFormat="1" ht="12.75">
      <c r="A646" s="23">
        <v>2</v>
      </c>
      <c r="B646" s="24" t="s">
        <v>202</v>
      </c>
      <c r="C646" s="25">
        <v>1</v>
      </c>
      <c r="D646" s="25" t="s">
        <v>11</v>
      </c>
      <c r="F646" s="43">
        <f t="shared" si="70"/>
        <v>0</v>
      </c>
    </row>
    <row r="647" spans="1:6" s="26" customFormat="1" ht="12.75">
      <c r="A647" s="23">
        <v>3</v>
      </c>
      <c r="B647" s="14" t="s">
        <v>23</v>
      </c>
      <c r="C647" s="25">
        <v>8</v>
      </c>
      <c r="D647" s="25" t="s">
        <v>0</v>
      </c>
      <c r="F647" s="43">
        <f t="shared" si="70"/>
        <v>0</v>
      </c>
    </row>
    <row r="648" spans="1:6" s="26" customFormat="1" ht="12.75">
      <c r="A648" s="23">
        <v>4</v>
      </c>
      <c r="B648" s="14" t="s">
        <v>12</v>
      </c>
      <c r="C648" s="25">
        <v>4</v>
      </c>
      <c r="D648" s="25" t="s">
        <v>8</v>
      </c>
      <c r="F648" s="43">
        <f t="shared" si="70"/>
        <v>0</v>
      </c>
    </row>
    <row r="649" spans="1:6" s="26" customFormat="1" ht="12.75">
      <c r="A649" s="23">
        <v>5</v>
      </c>
      <c r="B649" s="24" t="s">
        <v>26</v>
      </c>
      <c r="C649" s="25">
        <v>6</v>
      </c>
      <c r="D649" s="25" t="s">
        <v>0</v>
      </c>
      <c r="F649" s="43">
        <f t="shared" si="70"/>
        <v>0</v>
      </c>
    </row>
    <row r="650" spans="1:6" s="26" customFormat="1" ht="12.75">
      <c r="A650" s="23">
        <v>6</v>
      </c>
      <c r="B650" s="24" t="s">
        <v>25</v>
      </c>
      <c r="C650" s="25">
        <v>2</v>
      </c>
      <c r="D650" s="25" t="s">
        <v>0</v>
      </c>
      <c r="F650" s="43">
        <f t="shared" si="70"/>
        <v>0</v>
      </c>
    </row>
    <row r="651" spans="1:6" s="2" customFormat="1" ht="15.75">
      <c r="A651" s="18"/>
      <c r="B651" s="20" t="s">
        <v>196</v>
      </c>
      <c r="C651" s="19"/>
      <c r="D651" s="19"/>
      <c r="E651" s="45"/>
      <c r="F651" s="40">
        <f>+F653</f>
        <v>0</v>
      </c>
    </row>
    <row r="652" spans="1:6" s="2" customFormat="1" ht="12.75">
      <c r="A652" s="3" t="s">
        <v>4</v>
      </c>
      <c r="B652" s="4" t="s">
        <v>5</v>
      </c>
      <c r="C652" s="4" t="s">
        <v>6</v>
      </c>
      <c r="D652" s="4" t="s">
        <v>7</v>
      </c>
      <c r="E652" s="46"/>
      <c r="F652" s="46"/>
    </row>
    <row r="653" spans="1:6" s="26" customFormat="1" ht="12.75">
      <c r="A653" s="23">
        <v>1</v>
      </c>
      <c r="B653" s="14" t="s">
        <v>238</v>
      </c>
      <c r="C653" s="25">
        <v>1</v>
      </c>
      <c r="D653" s="25" t="s">
        <v>0</v>
      </c>
      <c r="F653" s="43">
        <f t="shared" ref="F653" si="71">+C653*E653</f>
        <v>0</v>
      </c>
    </row>
    <row r="654" spans="1:6" s="1" customFormat="1" ht="14.25"/>
    <row r="655" spans="1:6" s="1" customFormat="1" ht="15.75">
      <c r="A655" s="9"/>
      <c r="B655" s="8" t="s">
        <v>217</v>
      </c>
      <c r="C655" s="10"/>
      <c r="D655" s="10"/>
      <c r="E655" s="44"/>
      <c r="F655" s="39">
        <f>+F656+F660+F668+F674</f>
        <v>0</v>
      </c>
    </row>
    <row r="656" spans="1:6" s="2" customFormat="1" ht="15.75">
      <c r="A656" s="18"/>
      <c r="B656" s="20" t="s">
        <v>195</v>
      </c>
      <c r="C656" s="19"/>
      <c r="D656" s="19"/>
      <c r="E656" s="45"/>
      <c r="F656" s="40">
        <f>+F658+F659</f>
        <v>0</v>
      </c>
    </row>
    <row r="657" spans="1:6" s="2" customFormat="1" ht="12.75">
      <c r="A657" s="3" t="s">
        <v>4</v>
      </c>
      <c r="B657" s="4" t="s">
        <v>5</v>
      </c>
      <c r="C657" s="4" t="s">
        <v>6</v>
      </c>
      <c r="D657" s="4" t="s">
        <v>7</v>
      </c>
      <c r="E657" s="46"/>
      <c r="F657" s="46"/>
    </row>
    <row r="658" spans="1:6" s="26" customFormat="1" ht="12.75">
      <c r="A658" s="23">
        <v>1</v>
      </c>
      <c r="B658" s="22" t="s">
        <v>207</v>
      </c>
      <c r="C658" s="25">
        <v>2</v>
      </c>
      <c r="D658" s="25" t="s">
        <v>0</v>
      </c>
      <c r="F658" s="43">
        <f t="shared" ref="F658:F659" si="72">+C658*E658</f>
        <v>0</v>
      </c>
    </row>
    <row r="659" spans="1:6" s="26" customFormat="1" ht="12.75">
      <c r="A659" s="23">
        <v>2</v>
      </c>
      <c r="B659" s="22" t="s">
        <v>197</v>
      </c>
      <c r="C659" s="25">
        <v>0.2</v>
      </c>
      <c r="D659" s="25" t="s">
        <v>8</v>
      </c>
      <c r="F659" s="43">
        <f t="shared" si="72"/>
        <v>0</v>
      </c>
    </row>
    <row r="660" spans="1:6" s="2" customFormat="1" ht="15.75">
      <c r="A660" s="18"/>
      <c r="B660" s="20" t="s">
        <v>95</v>
      </c>
      <c r="C660" s="19"/>
      <c r="D660" s="19"/>
      <c r="E660" s="45"/>
      <c r="F660" s="40">
        <f>+F662+F663+F664+F665+F666+F667</f>
        <v>0</v>
      </c>
    </row>
    <row r="661" spans="1:6" s="2" customFormat="1" ht="12.75">
      <c r="A661" s="3" t="s">
        <v>4</v>
      </c>
      <c r="B661" s="4" t="s">
        <v>5</v>
      </c>
      <c r="C661" s="4" t="s">
        <v>6</v>
      </c>
      <c r="D661" s="4" t="s">
        <v>7</v>
      </c>
      <c r="E661" s="46"/>
      <c r="F661" s="46"/>
    </row>
    <row r="662" spans="1:6" s="26" customFormat="1" ht="25.5">
      <c r="A662" s="23">
        <v>1</v>
      </c>
      <c r="B662" s="28" t="s">
        <v>20</v>
      </c>
      <c r="C662" s="25">
        <v>2</v>
      </c>
      <c r="D662" s="25" t="s">
        <v>0</v>
      </c>
      <c r="F662" s="43">
        <f t="shared" ref="F662:F667" si="73">+C662*E662</f>
        <v>0</v>
      </c>
    </row>
    <row r="663" spans="1:6" s="26" customFormat="1" ht="25.5">
      <c r="A663" s="23">
        <v>2</v>
      </c>
      <c r="B663" s="28" t="s">
        <v>199</v>
      </c>
      <c r="C663" s="25">
        <v>4</v>
      </c>
      <c r="D663" s="25" t="s">
        <v>0</v>
      </c>
      <c r="F663" s="43">
        <f t="shared" si="73"/>
        <v>0</v>
      </c>
    </row>
    <row r="664" spans="1:6" s="26" customFormat="1" ht="12.75">
      <c r="A664" s="23">
        <v>3</v>
      </c>
      <c r="B664" s="24" t="s">
        <v>21</v>
      </c>
      <c r="C664" s="25">
        <v>6</v>
      </c>
      <c r="D664" s="25" t="s">
        <v>0</v>
      </c>
      <c r="F664" s="43">
        <f t="shared" si="73"/>
        <v>0</v>
      </c>
    </row>
    <row r="665" spans="1:6" s="26" customFormat="1" ht="12.75">
      <c r="A665" s="23">
        <v>4</v>
      </c>
      <c r="B665" s="24" t="s">
        <v>200</v>
      </c>
      <c r="C665" s="25">
        <v>6</v>
      </c>
      <c r="D665" s="25" t="s">
        <v>0</v>
      </c>
      <c r="F665" s="43">
        <f t="shared" si="73"/>
        <v>0</v>
      </c>
    </row>
    <row r="666" spans="1:6" s="26" customFormat="1" ht="12.75">
      <c r="A666" s="23">
        <v>5</v>
      </c>
      <c r="B666" s="24" t="s">
        <v>98</v>
      </c>
      <c r="C666" s="25">
        <v>2</v>
      </c>
      <c r="D666" s="25" t="s">
        <v>0</v>
      </c>
      <c r="F666" s="43">
        <f t="shared" si="73"/>
        <v>0</v>
      </c>
    </row>
    <row r="667" spans="1:6" s="26" customFormat="1" ht="12.75">
      <c r="A667" s="23">
        <v>6</v>
      </c>
      <c r="B667" s="24" t="s">
        <v>201</v>
      </c>
      <c r="C667" s="25">
        <v>2</v>
      </c>
      <c r="D667" s="25" t="s">
        <v>0</v>
      </c>
      <c r="F667" s="43">
        <f t="shared" si="73"/>
        <v>0</v>
      </c>
    </row>
    <row r="668" spans="1:6" s="2" customFormat="1" ht="15.75">
      <c r="A668" s="18"/>
      <c r="B668" s="20" t="s">
        <v>106</v>
      </c>
      <c r="C668" s="19"/>
      <c r="D668" s="19"/>
      <c r="E668" s="45"/>
      <c r="F668" s="40">
        <f>+F670+F671+F672+F673</f>
        <v>0</v>
      </c>
    </row>
    <row r="669" spans="1:6" s="2" customFormat="1" ht="12.75">
      <c r="A669" s="3" t="s">
        <v>4</v>
      </c>
      <c r="B669" s="4" t="s">
        <v>5</v>
      </c>
      <c r="C669" s="4" t="s">
        <v>6</v>
      </c>
      <c r="D669" s="4" t="s">
        <v>7</v>
      </c>
      <c r="E669" s="46"/>
      <c r="F669" s="46"/>
    </row>
    <row r="670" spans="1:6" s="26" customFormat="1" ht="12.75">
      <c r="A670" s="23">
        <v>1</v>
      </c>
      <c r="B670" s="24" t="s">
        <v>112</v>
      </c>
      <c r="C670" s="25">
        <v>20</v>
      </c>
      <c r="D670" s="25" t="s">
        <v>0</v>
      </c>
      <c r="F670" s="43">
        <f t="shared" ref="F670:F673" si="74">+C670*E670</f>
        <v>0</v>
      </c>
    </row>
    <row r="671" spans="1:6" s="26" customFormat="1" ht="12.75">
      <c r="A671" s="23">
        <v>2</v>
      </c>
      <c r="B671" s="24" t="s">
        <v>114</v>
      </c>
      <c r="C671" s="25">
        <v>2</v>
      </c>
      <c r="D671" s="25" t="s">
        <v>0</v>
      </c>
      <c r="F671" s="43">
        <f t="shared" si="74"/>
        <v>0</v>
      </c>
    </row>
    <row r="672" spans="1:6" s="26" customFormat="1" ht="12.75">
      <c r="A672" s="23">
        <v>3</v>
      </c>
      <c r="B672" s="24" t="s">
        <v>113</v>
      </c>
      <c r="C672" s="25">
        <v>2</v>
      </c>
      <c r="D672" s="25" t="s">
        <v>0</v>
      </c>
      <c r="F672" s="43">
        <f t="shared" si="74"/>
        <v>0</v>
      </c>
    </row>
    <row r="673" spans="1:6" s="26" customFormat="1" ht="12.75">
      <c r="A673" s="23">
        <v>4</v>
      </c>
      <c r="B673" s="27" t="s">
        <v>121</v>
      </c>
      <c r="C673" s="25">
        <v>3</v>
      </c>
      <c r="D673" s="25" t="s">
        <v>0</v>
      </c>
      <c r="F673" s="43">
        <f t="shared" si="74"/>
        <v>0</v>
      </c>
    </row>
    <row r="674" spans="1:6" s="2" customFormat="1" ht="15.75">
      <c r="A674" s="18"/>
      <c r="B674" s="20" t="s">
        <v>123</v>
      </c>
      <c r="C674" s="19"/>
      <c r="D674" s="19"/>
      <c r="E674" s="45"/>
      <c r="F674" s="40">
        <f>+F676+F677+F678+F679+F680</f>
        <v>0</v>
      </c>
    </row>
    <row r="675" spans="1:6" s="2" customFormat="1" ht="12.75">
      <c r="A675" s="3" t="s">
        <v>4</v>
      </c>
      <c r="B675" s="4" t="s">
        <v>5</v>
      </c>
      <c r="C675" s="4" t="s">
        <v>6</v>
      </c>
      <c r="D675" s="4" t="s">
        <v>7</v>
      </c>
      <c r="E675" s="46"/>
      <c r="F675" s="46"/>
    </row>
    <row r="676" spans="1:6" s="26" customFormat="1" ht="12.75">
      <c r="A676" s="23">
        <v>1</v>
      </c>
      <c r="B676" s="24" t="s">
        <v>285</v>
      </c>
      <c r="C676" s="25">
        <v>1</v>
      </c>
      <c r="D676" s="25" t="s">
        <v>11</v>
      </c>
      <c r="F676" s="43">
        <f t="shared" ref="F676:F680" si="75">+C676*E676</f>
        <v>0</v>
      </c>
    </row>
    <row r="677" spans="1:6" s="26" customFormat="1" ht="12.75">
      <c r="A677" s="23">
        <v>2</v>
      </c>
      <c r="B677" s="24" t="s">
        <v>202</v>
      </c>
      <c r="C677" s="25">
        <v>1</v>
      </c>
      <c r="D677" s="25" t="s">
        <v>11</v>
      </c>
      <c r="F677" s="43">
        <f t="shared" si="75"/>
        <v>0</v>
      </c>
    </row>
    <row r="678" spans="1:6" s="26" customFormat="1" ht="12.75">
      <c r="A678" s="23">
        <v>3</v>
      </c>
      <c r="B678" s="14" t="s">
        <v>23</v>
      </c>
      <c r="C678" s="25">
        <v>1</v>
      </c>
      <c r="D678" s="25" t="s">
        <v>0</v>
      </c>
      <c r="F678" s="43">
        <f t="shared" si="75"/>
        <v>0</v>
      </c>
    </row>
    <row r="679" spans="1:6" s="26" customFormat="1" ht="12.75">
      <c r="A679" s="23">
        <v>4</v>
      </c>
      <c r="B679" s="14" t="s">
        <v>12</v>
      </c>
      <c r="C679" s="25">
        <v>2</v>
      </c>
      <c r="D679" s="25" t="s">
        <v>8</v>
      </c>
      <c r="F679" s="43">
        <f t="shared" si="75"/>
        <v>0</v>
      </c>
    </row>
    <row r="680" spans="1:6" s="26" customFormat="1" ht="12.75">
      <c r="A680" s="23">
        <v>5</v>
      </c>
      <c r="B680" s="24" t="s">
        <v>26</v>
      </c>
      <c r="C680" s="25">
        <v>2</v>
      </c>
      <c r="D680" s="25" t="s">
        <v>0</v>
      </c>
      <c r="F680" s="43">
        <f t="shared" si="75"/>
        <v>0</v>
      </c>
    </row>
    <row r="681" spans="1:6" s="1" customFormat="1" ht="14.25"/>
    <row r="682" spans="1:6" s="1" customFormat="1" ht="15.75">
      <c r="A682" s="9"/>
      <c r="B682" s="8" t="s">
        <v>218</v>
      </c>
      <c r="C682" s="10"/>
      <c r="D682" s="10"/>
      <c r="E682" s="44"/>
      <c r="F682" s="39">
        <f>+F683+F687+F695+F701+F708</f>
        <v>0</v>
      </c>
    </row>
    <row r="683" spans="1:6" s="2" customFormat="1" ht="15.75">
      <c r="A683" s="18"/>
      <c r="B683" s="20" t="s">
        <v>195</v>
      </c>
      <c r="C683" s="19"/>
      <c r="D683" s="19"/>
      <c r="E683" s="45"/>
      <c r="F683" s="40">
        <f>+F685+F686</f>
        <v>0</v>
      </c>
    </row>
    <row r="684" spans="1:6" s="2" customFormat="1" ht="12.75">
      <c r="A684" s="3" t="s">
        <v>4</v>
      </c>
      <c r="B684" s="4" t="s">
        <v>5</v>
      </c>
      <c r="C684" s="4" t="s">
        <v>6</v>
      </c>
      <c r="D684" s="4" t="s">
        <v>7</v>
      </c>
      <c r="E684" s="46"/>
      <c r="F684" s="46"/>
    </row>
    <row r="685" spans="1:6" s="26" customFormat="1" ht="12.75">
      <c r="A685" s="23">
        <v>1</v>
      </c>
      <c r="B685" s="22" t="s">
        <v>207</v>
      </c>
      <c r="C685" s="25">
        <v>4</v>
      </c>
      <c r="D685" s="25" t="s">
        <v>0</v>
      </c>
      <c r="F685" s="43">
        <f t="shared" ref="F685:F686" si="76">+C685*E685</f>
        <v>0</v>
      </c>
    </row>
    <row r="686" spans="1:6" s="26" customFormat="1" ht="12.75">
      <c r="A686" s="23">
        <v>2</v>
      </c>
      <c r="B686" s="22" t="s">
        <v>197</v>
      </c>
      <c r="C686" s="25">
        <v>0.4</v>
      </c>
      <c r="D686" s="25" t="s">
        <v>8</v>
      </c>
      <c r="F686" s="43">
        <f t="shared" si="76"/>
        <v>0</v>
      </c>
    </row>
    <row r="687" spans="1:6" s="2" customFormat="1" ht="15.75">
      <c r="A687" s="18"/>
      <c r="B687" s="20" t="s">
        <v>95</v>
      </c>
      <c r="C687" s="19"/>
      <c r="D687" s="19"/>
      <c r="E687" s="45"/>
      <c r="F687" s="40">
        <f>+F689+F690+F691+F692+F693+F694</f>
        <v>0</v>
      </c>
    </row>
    <row r="688" spans="1:6" s="2" customFormat="1" ht="12.75">
      <c r="A688" s="3" t="s">
        <v>4</v>
      </c>
      <c r="B688" s="4" t="s">
        <v>5</v>
      </c>
      <c r="C688" s="4" t="s">
        <v>6</v>
      </c>
      <c r="D688" s="4" t="s">
        <v>7</v>
      </c>
      <c r="E688" s="46"/>
      <c r="F688" s="46"/>
    </row>
    <row r="689" spans="1:6" s="26" customFormat="1" ht="25.5">
      <c r="A689" s="23">
        <v>1</v>
      </c>
      <c r="B689" s="28" t="s">
        <v>20</v>
      </c>
      <c r="C689" s="25">
        <v>4</v>
      </c>
      <c r="D689" s="25" t="s">
        <v>0</v>
      </c>
      <c r="F689" s="43">
        <f t="shared" ref="F689:F694" si="77">+C689*E689</f>
        <v>0</v>
      </c>
    </row>
    <row r="690" spans="1:6" s="26" customFormat="1" ht="25.5">
      <c r="A690" s="23">
        <v>2</v>
      </c>
      <c r="B690" s="28" t="s">
        <v>199</v>
      </c>
      <c r="C690" s="25">
        <v>4</v>
      </c>
      <c r="D690" s="25" t="s">
        <v>0</v>
      </c>
      <c r="F690" s="43">
        <f t="shared" si="77"/>
        <v>0</v>
      </c>
    </row>
    <row r="691" spans="1:6" s="26" customFormat="1" ht="12.75">
      <c r="A691" s="23">
        <v>3</v>
      </c>
      <c r="B691" s="24" t="s">
        <v>21</v>
      </c>
      <c r="C691" s="25">
        <v>8</v>
      </c>
      <c r="D691" s="25" t="s">
        <v>0</v>
      </c>
      <c r="F691" s="43">
        <f t="shared" si="77"/>
        <v>0</v>
      </c>
    </row>
    <row r="692" spans="1:6" s="26" customFormat="1" ht="12.75">
      <c r="A692" s="23">
        <v>4</v>
      </c>
      <c r="B692" s="24" t="s">
        <v>200</v>
      </c>
      <c r="C692" s="25">
        <v>4</v>
      </c>
      <c r="D692" s="25" t="s">
        <v>0</v>
      </c>
      <c r="F692" s="43">
        <f t="shared" si="77"/>
        <v>0</v>
      </c>
    </row>
    <row r="693" spans="1:6" s="26" customFormat="1" ht="12.75">
      <c r="A693" s="23">
        <v>5</v>
      </c>
      <c r="B693" s="24" t="s">
        <v>201</v>
      </c>
      <c r="C693" s="25">
        <v>4</v>
      </c>
      <c r="D693" s="25" t="s">
        <v>0</v>
      </c>
      <c r="F693" s="43">
        <f t="shared" si="77"/>
        <v>0</v>
      </c>
    </row>
    <row r="694" spans="1:6" s="26" customFormat="1" ht="12.75">
      <c r="A694" s="23">
        <v>6</v>
      </c>
      <c r="B694" s="24" t="s">
        <v>219</v>
      </c>
      <c r="C694" s="25">
        <v>4</v>
      </c>
      <c r="D694" s="25" t="s">
        <v>0</v>
      </c>
      <c r="F694" s="43">
        <f t="shared" si="77"/>
        <v>0</v>
      </c>
    </row>
    <row r="695" spans="1:6" s="2" customFormat="1" ht="15.75">
      <c r="A695" s="18"/>
      <c r="B695" s="20" t="s">
        <v>106</v>
      </c>
      <c r="C695" s="19"/>
      <c r="D695" s="19"/>
      <c r="E695" s="45"/>
      <c r="F695" s="40">
        <f>+F697+F698+F699+F700</f>
        <v>0</v>
      </c>
    </row>
    <row r="696" spans="1:6" s="2" customFormat="1" ht="12.75">
      <c r="A696" s="3" t="s">
        <v>4</v>
      </c>
      <c r="B696" s="4" t="s">
        <v>5</v>
      </c>
      <c r="C696" s="4" t="s">
        <v>6</v>
      </c>
      <c r="D696" s="4" t="s">
        <v>7</v>
      </c>
      <c r="E696" s="46"/>
      <c r="F696" s="46"/>
    </row>
    <row r="697" spans="1:6" s="26" customFormat="1" ht="12.75">
      <c r="A697" s="23">
        <v>1</v>
      </c>
      <c r="B697" s="24" t="s">
        <v>112</v>
      </c>
      <c r="C697" s="25">
        <v>18</v>
      </c>
      <c r="D697" s="25" t="s">
        <v>0</v>
      </c>
      <c r="F697" s="43">
        <f t="shared" ref="F697:F700" si="78">+C697*E697</f>
        <v>0</v>
      </c>
    </row>
    <row r="698" spans="1:6" s="26" customFormat="1" ht="12.75">
      <c r="A698" s="23">
        <v>2</v>
      </c>
      <c r="B698" s="24" t="s">
        <v>114</v>
      </c>
      <c r="C698" s="25">
        <v>3</v>
      </c>
      <c r="D698" s="25" t="s">
        <v>0</v>
      </c>
      <c r="F698" s="43">
        <f t="shared" si="78"/>
        <v>0</v>
      </c>
    </row>
    <row r="699" spans="1:6" s="26" customFormat="1" ht="12.75">
      <c r="A699" s="23">
        <v>3</v>
      </c>
      <c r="B699" s="24" t="s">
        <v>113</v>
      </c>
      <c r="C699" s="25">
        <v>3</v>
      </c>
      <c r="D699" s="25" t="s">
        <v>0</v>
      </c>
      <c r="F699" s="43">
        <f t="shared" si="78"/>
        <v>0</v>
      </c>
    </row>
    <row r="700" spans="1:6" s="26" customFormat="1" ht="12.75">
      <c r="A700" s="23">
        <v>4</v>
      </c>
      <c r="B700" s="27" t="s">
        <v>121</v>
      </c>
      <c r="C700" s="25">
        <v>2</v>
      </c>
      <c r="D700" s="25" t="s">
        <v>0</v>
      </c>
      <c r="F700" s="43">
        <f t="shared" si="78"/>
        <v>0</v>
      </c>
    </row>
    <row r="701" spans="1:6" s="2" customFormat="1" ht="15.75">
      <c r="A701" s="18"/>
      <c r="B701" s="20" t="s">
        <v>123</v>
      </c>
      <c r="C701" s="19"/>
      <c r="D701" s="19"/>
      <c r="E701" s="45"/>
      <c r="F701" s="40">
        <f>+F703+F704+F705+F706+F707</f>
        <v>0</v>
      </c>
    </row>
    <row r="702" spans="1:6" s="2" customFormat="1" ht="12.75">
      <c r="A702" s="3" t="s">
        <v>4</v>
      </c>
      <c r="B702" s="4" t="s">
        <v>5</v>
      </c>
      <c r="C702" s="4" t="s">
        <v>6</v>
      </c>
      <c r="D702" s="4" t="s">
        <v>7</v>
      </c>
      <c r="E702" s="46"/>
      <c r="F702" s="46"/>
    </row>
    <row r="703" spans="1:6" s="26" customFormat="1" ht="12.75">
      <c r="A703" s="23">
        <v>1</v>
      </c>
      <c r="B703" s="24" t="s">
        <v>285</v>
      </c>
      <c r="C703" s="25">
        <v>1</v>
      </c>
      <c r="D703" s="25" t="s">
        <v>11</v>
      </c>
      <c r="F703" s="43">
        <f t="shared" ref="F703:F707" si="79">+C703*E703</f>
        <v>0</v>
      </c>
    </row>
    <row r="704" spans="1:6" s="26" customFormat="1" ht="12.75">
      <c r="A704" s="23">
        <v>2</v>
      </c>
      <c r="B704" s="24" t="s">
        <v>202</v>
      </c>
      <c r="C704" s="25">
        <v>1</v>
      </c>
      <c r="D704" s="25" t="s">
        <v>11</v>
      </c>
      <c r="F704" s="43">
        <f t="shared" si="79"/>
        <v>0</v>
      </c>
    </row>
    <row r="705" spans="1:6" s="26" customFormat="1" ht="12.75">
      <c r="A705" s="23">
        <v>3</v>
      </c>
      <c r="B705" s="14" t="s">
        <v>23</v>
      </c>
      <c r="C705" s="25">
        <v>3</v>
      </c>
      <c r="D705" s="25" t="s">
        <v>0</v>
      </c>
      <c r="F705" s="43">
        <f t="shared" si="79"/>
        <v>0</v>
      </c>
    </row>
    <row r="706" spans="1:6" s="26" customFormat="1" ht="12.75">
      <c r="A706" s="23">
        <v>4</v>
      </c>
      <c r="B706" s="14" t="s">
        <v>12</v>
      </c>
      <c r="C706" s="25">
        <v>3</v>
      </c>
      <c r="D706" s="25" t="s">
        <v>8</v>
      </c>
      <c r="F706" s="43">
        <f t="shared" si="79"/>
        <v>0</v>
      </c>
    </row>
    <row r="707" spans="1:6" s="26" customFormat="1" ht="12.75">
      <c r="A707" s="23">
        <v>5</v>
      </c>
      <c r="B707" s="24" t="s">
        <v>26</v>
      </c>
      <c r="C707" s="25">
        <v>3</v>
      </c>
      <c r="D707" s="25" t="s">
        <v>0</v>
      </c>
      <c r="F707" s="43">
        <f t="shared" si="79"/>
        <v>0</v>
      </c>
    </row>
    <row r="708" spans="1:6" s="2" customFormat="1" ht="15.75">
      <c r="A708" s="18"/>
      <c r="B708" s="20" t="s">
        <v>196</v>
      </c>
      <c r="C708" s="19"/>
      <c r="D708" s="19"/>
      <c r="E708" s="45"/>
      <c r="F708" s="40">
        <f>+F710</f>
        <v>0</v>
      </c>
    </row>
    <row r="709" spans="1:6" s="2" customFormat="1" ht="12.75">
      <c r="A709" s="3" t="s">
        <v>4</v>
      </c>
      <c r="B709" s="4" t="s">
        <v>5</v>
      </c>
      <c r="C709" s="4" t="s">
        <v>6</v>
      </c>
      <c r="D709" s="4" t="s">
        <v>7</v>
      </c>
      <c r="E709" s="46"/>
      <c r="F709" s="46"/>
    </row>
    <row r="710" spans="1:6" s="26" customFormat="1" ht="12.75">
      <c r="A710" s="23">
        <v>1</v>
      </c>
      <c r="B710" s="14" t="s">
        <v>238</v>
      </c>
      <c r="C710" s="25">
        <v>1</v>
      </c>
      <c r="D710" s="25" t="s">
        <v>0</v>
      </c>
      <c r="F710" s="43">
        <f t="shared" ref="F710" si="80">+C710*E710</f>
        <v>0</v>
      </c>
    </row>
    <row r="711" spans="1:6" s="1" customFormat="1" ht="14.25"/>
    <row r="712" spans="1:6" s="1" customFormat="1" ht="15.75">
      <c r="A712" s="9"/>
      <c r="B712" s="8" t="s">
        <v>220</v>
      </c>
      <c r="C712" s="10"/>
      <c r="D712" s="10"/>
      <c r="E712" s="44"/>
      <c r="F712" s="39">
        <f>+F713+F717+F726+F732+F739</f>
        <v>0</v>
      </c>
    </row>
    <row r="713" spans="1:6" s="2" customFormat="1" ht="15.75">
      <c r="A713" s="18"/>
      <c r="B713" s="20" t="s">
        <v>195</v>
      </c>
      <c r="C713" s="19"/>
      <c r="D713" s="19"/>
      <c r="E713" s="45"/>
      <c r="F713" s="40">
        <f>+F715+F716</f>
        <v>0</v>
      </c>
    </row>
    <row r="714" spans="1:6" s="2" customFormat="1" ht="12.75">
      <c r="A714" s="3" t="s">
        <v>4</v>
      </c>
      <c r="B714" s="4" t="s">
        <v>5</v>
      </c>
      <c r="C714" s="4" t="s">
        <v>6</v>
      </c>
      <c r="D714" s="4" t="s">
        <v>7</v>
      </c>
      <c r="E714" s="46"/>
      <c r="F714" s="46"/>
    </row>
    <row r="715" spans="1:6" s="26" customFormat="1" ht="12.75">
      <c r="A715" s="23">
        <v>1</v>
      </c>
      <c r="B715" s="22" t="s">
        <v>207</v>
      </c>
      <c r="C715" s="25">
        <v>4</v>
      </c>
      <c r="D715" s="25" t="s">
        <v>0</v>
      </c>
      <c r="F715" s="43">
        <f t="shared" ref="F715:F716" si="81">+C715*E715</f>
        <v>0</v>
      </c>
    </row>
    <row r="716" spans="1:6" s="26" customFormat="1" ht="12.75">
      <c r="A716" s="23">
        <v>2</v>
      </c>
      <c r="B716" s="22" t="s">
        <v>197</v>
      </c>
      <c r="C716" s="25">
        <v>0.4</v>
      </c>
      <c r="D716" s="25" t="s">
        <v>8</v>
      </c>
      <c r="F716" s="43">
        <f t="shared" si="81"/>
        <v>0</v>
      </c>
    </row>
    <row r="717" spans="1:6" s="2" customFormat="1" ht="15.75">
      <c r="A717" s="18"/>
      <c r="B717" s="20" t="s">
        <v>95</v>
      </c>
      <c r="C717" s="19"/>
      <c r="D717" s="19"/>
      <c r="E717" s="45"/>
      <c r="F717" s="40">
        <f>+F719+F720+F721+F722+F723+F724+F725</f>
        <v>0</v>
      </c>
    </row>
    <row r="718" spans="1:6" s="2" customFormat="1" ht="12.75">
      <c r="A718" s="3" t="s">
        <v>4</v>
      </c>
      <c r="B718" s="4" t="s">
        <v>5</v>
      </c>
      <c r="C718" s="4" t="s">
        <v>6</v>
      </c>
      <c r="D718" s="4" t="s">
        <v>7</v>
      </c>
      <c r="E718" s="46"/>
      <c r="F718" s="46"/>
    </row>
    <row r="719" spans="1:6" s="26" customFormat="1" ht="25.5">
      <c r="A719" s="23">
        <v>1</v>
      </c>
      <c r="B719" s="28" t="s">
        <v>20</v>
      </c>
      <c r="C719" s="25">
        <v>4</v>
      </c>
      <c r="D719" s="25" t="s">
        <v>0</v>
      </c>
      <c r="F719" s="43">
        <f t="shared" ref="F719:F725" si="82">+C719*E719</f>
        <v>0</v>
      </c>
    </row>
    <row r="720" spans="1:6" s="26" customFormat="1" ht="25.5">
      <c r="A720" s="23">
        <v>2</v>
      </c>
      <c r="B720" s="28" t="s">
        <v>199</v>
      </c>
      <c r="C720" s="25">
        <v>4</v>
      </c>
      <c r="D720" s="25" t="s">
        <v>0</v>
      </c>
      <c r="F720" s="43">
        <f t="shared" si="82"/>
        <v>0</v>
      </c>
    </row>
    <row r="721" spans="1:6" s="26" customFormat="1" ht="12.75">
      <c r="A721" s="23">
        <v>3</v>
      </c>
      <c r="B721" s="24" t="s">
        <v>21</v>
      </c>
      <c r="C721" s="25">
        <v>8</v>
      </c>
      <c r="D721" s="25" t="s">
        <v>0</v>
      </c>
      <c r="F721" s="43">
        <f t="shared" si="82"/>
        <v>0</v>
      </c>
    </row>
    <row r="722" spans="1:6" s="26" customFormat="1" ht="12.75">
      <c r="A722" s="23">
        <v>4</v>
      </c>
      <c r="B722" s="24" t="s">
        <v>200</v>
      </c>
      <c r="C722" s="25">
        <v>4</v>
      </c>
      <c r="D722" s="25" t="s">
        <v>0</v>
      </c>
      <c r="F722" s="43">
        <f t="shared" si="82"/>
        <v>0</v>
      </c>
    </row>
    <row r="723" spans="1:6" s="26" customFormat="1" ht="12.75">
      <c r="A723" s="23">
        <v>5</v>
      </c>
      <c r="B723" s="24" t="s">
        <v>98</v>
      </c>
      <c r="C723" s="25">
        <v>4</v>
      </c>
      <c r="D723" s="25" t="s">
        <v>0</v>
      </c>
      <c r="F723" s="43">
        <f t="shared" si="82"/>
        <v>0</v>
      </c>
    </row>
    <row r="724" spans="1:6" s="26" customFormat="1" ht="12.75">
      <c r="A724" s="23">
        <v>6</v>
      </c>
      <c r="B724" s="24" t="s">
        <v>201</v>
      </c>
      <c r="C724" s="25">
        <v>4</v>
      </c>
      <c r="D724" s="25" t="s">
        <v>0</v>
      </c>
      <c r="F724" s="43">
        <f t="shared" si="82"/>
        <v>0</v>
      </c>
    </row>
    <row r="725" spans="1:6" s="26" customFormat="1" ht="12.75">
      <c r="A725" s="23">
        <v>7</v>
      </c>
      <c r="B725" s="24" t="s">
        <v>219</v>
      </c>
      <c r="C725" s="25">
        <v>4</v>
      </c>
      <c r="D725" s="25" t="s">
        <v>0</v>
      </c>
      <c r="F725" s="43">
        <f t="shared" si="82"/>
        <v>0</v>
      </c>
    </row>
    <row r="726" spans="1:6" s="2" customFormat="1" ht="15.75">
      <c r="A726" s="18"/>
      <c r="B726" s="20" t="s">
        <v>106</v>
      </c>
      <c r="C726" s="19"/>
      <c r="D726" s="19"/>
      <c r="E726" s="45"/>
      <c r="F726" s="40">
        <f>+F728+F729+F730+F731</f>
        <v>0</v>
      </c>
    </row>
    <row r="727" spans="1:6" s="2" customFormat="1" ht="12.75">
      <c r="A727" s="3" t="s">
        <v>4</v>
      </c>
      <c r="B727" s="4" t="s">
        <v>5</v>
      </c>
      <c r="C727" s="4" t="s">
        <v>6</v>
      </c>
      <c r="D727" s="4" t="s">
        <v>7</v>
      </c>
      <c r="E727" s="46"/>
      <c r="F727" s="46"/>
    </row>
    <row r="728" spans="1:6" s="26" customFormat="1" ht="12.75">
      <c r="A728" s="23">
        <v>1</v>
      </c>
      <c r="B728" s="24" t="s">
        <v>112</v>
      </c>
      <c r="C728" s="25">
        <v>31</v>
      </c>
      <c r="D728" s="25" t="s">
        <v>0</v>
      </c>
      <c r="F728" s="43">
        <f t="shared" ref="F728:F731" si="83">+C728*E728</f>
        <v>0</v>
      </c>
    </row>
    <row r="729" spans="1:6" s="26" customFormat="1" ht="12.75">
      <c r="A729" s="23">
        <v>2</v>
      </c>
      <c r="B729" s="24" t="s">
        <v>114</v>
      </c>
      <c r="C729" s="25">
        <v>3</v>
      </c>
      <c r="D729" s="25" t="s">
        <v>0</v>
      </c>
      <c r="F729" s="43">
        <f t="shared" si="83"/>
        <v>0</v>
      </c>
    </row>
    <row r="730" spans="1:6" s="26" customFormat="1" ht="12.75">
      <c r="A730" s="23">
        <v>3</v>
      </c>
      <c r="B730" s="24" t="s">
        <v>113</v>
      </c>
      <c r="C730" s="25">
        <v>3</v>
      </c>
      <c r="D730" s="25" t="s">
        <v>0</v>
      </c>
      <c r="F730" s="43">
        <f t="shared" si="83"/>
        <v>0</v>
      </c>
    </row>
    <row r="731" spans="1:6" s="26" customFormat="1" ht="12.75">
      <c r="A731" s="23">
        <v>4</v>
      </c>
      <c r="B731" s="27" t="s">
        <v>121</v>
      </c>
      <c r="C731" s="25">
        <v>2</v>
      </c>
      <c r="D731" s="25" t="s">
        <v>0</v>
      </c>
      <c r="F731" s="43">
        <f t="shared" si="83"/>
        <v>0</v>
      </c>
    </row>
    <row r="732" spans="1:6" s="2" customFormat="1" ht="15.75">
      <c r="A732" s="18"/>
      <c r="B732" s="20" t="s">
        <v>123</v>
      </c>
      <c r="C732" s="19"/>
      <c r="D732" s="19"/>
      <c r="E732" s="45"/>
      <c r="F732" s="40">
        <f>+F734+F735+F736+F737+F738</f>
        <v>0</v>
      </c>
    </row>
    <row r="733" spans="1:6" s="2" customFormat="1" ht="12.75">
      <c r="A733" s="3" t="s">
        <v>4</v>
      </c>
      <c r="B733" s="4" t="s">
        <v>5</v>
      </c>
      <c r="C733" s="4" t="s">
        <v>6</v>
      </c>
      <c r="D733" s="4" t="s">
        <v>7</v>
      </c>
      <c r="E733" s="46"/>
      <c r="F733" s="46"/>
    </row>
    <row r="734" spans="1:6" s="26" customFormat="1" ht="12.75">
      <c r="A734" s="23">
        <v>1</v>
      </c>
      <c r="B734" s="24" t="s">
        <v>285</v>
      </c>
      <c r="C734" s="25">
        <v>1</v>
      </c>
      <c r="D734" s="25" t="s">
        <v>11</v>
      </c>
      <c r="F734" s="43">
        <f t="shared" ref="F734:F738" si="84">+C734*E734</f>
        <v>0</v>
      </c>
    </row>
    <row r="735" spans="1:6" s="26" customFormat="1" ht="12.75">
      <c r="A735" s="23">
        <v>2</v>
      </c>
      <c r="B735" s="24" t="s">
        <v>202</v>
      </c>
      <c r="C735" s="25">
        <v>1</v>
      </c>
      <c r="D735" s="25" t="s">
        <v>11</v>
      </c>
      <c r="F735" s="43">
        <f t="shared" si="84"/>
        <v>0</v>
      </c>
    </row>
    <row r="736" spans="1:6" s="26" customFormat="1" ht="12.75">
      <c r="A736" s="23">
        <v>3</v>
      </c>
      <c r="B736" s="14" t="s">
        <v>23</v>
      </c>
      <c r="C736" s="25">
        <v>3</v>
      </c>
      <c r="D736" s="25" t="s">
        <v>0</v>
      </c>
      <c r="F736" s="43">
        <f t="shared" si="84"/>
        <v>0</v>
      </c>
    </row>
    <row r="737" spans="1:6" s="26" customFormat="1" ht="12.75">
      <c r="A737" s="23">
        <v>4</v>
      </c>
      <c r="B737" s="14" t="s">
        <v>12</v>
      </c>
      <c r="C737" s="25">
        <v>3</v>
      </c>
      <c r="D737" s="25" t="s">
        <v>8</v>
      </c>
      <c r="F737" s="43">
        <f t="shared" si="84"/>
        <v>0</v>
      </c>
    </row>
    <row r="738" spans="1:6" s="26" customFormat="1" ht="12.75">
      <c r="A738" s="23">
        <v>5</v>
      </c>
      <c r="B738" s="24" t="s">
        <v>26</v>
      </c>
      <c r="C738" s="25">
        <v>3</v>
      </c>
      <c r="D738" s="25" t="s">
        <v>0</v>
      </c>
      <c r="F738" s="43">
        <f t="shared" si="84"/>
        <v>0</v>
      </c>
    </row>
    <row r="739" spans="1:6" s="2" customFormat="1" ht="15.75">
      <c r="A739" s="18"/>
      <c r="B739" s="20" t="s">
        <v>196</v>
      </c>
      <c r="C739" s="19"/>
      <c r="D739" s="19"/>
      <c r="E739" s="45"/>
      <c r="F739" s="40">
        <f>+F741</f>
        <v>0</v>
      </c>
    </row>
    <row r="740" spans="1:6" s="2" customFormat="1" ht="12.75">
      <c r="A740" s="3" t="s">
        <v>4</v>
      </c>
      <c r="B740" s="4" t="s">
        <v>5</v>
      </c>
      <c r="C740" s="4" t="s">
        <v>6</v>
      </c>
      <c r="D740" s="4" t="s">
        <v>7</v>
      </c>
      <c r="E740" s="46"/>
      <c r="F740" s="46"/>
    </row>
    <row r="741" spans="1:6" s="26" customFormat="1" ht="12.75">
      <c r="A741" s="23">
        <v>1</v>
      </c>
      <c r="B741" s="14" t="s">
        <v>238</v>
      </c>
      <c r="C741" s="25">
        <v>1</v>
      </c>
      <c r="D741" s="25" t="s">
        <v>0</v>
      </c>
      <c r="F741" s="43">
        <f t="shared" ref="F741" si="85">+C741*E741</f>
        <v>0</v>
      </c>
    </row>
    <row r="742" spans="1:6" s="1" customFormat="1" ht="14.25"/>
    <row r="743" spans="1:6" s="1" customFormat="1" ht="15.75">
      <c r="A743" s="9"/>
      <c r="B743" s="8" t="s">
        <v>221</v>
      </c>
      <c r="C743" s="10"/>
      <c r="D743" s="10"/>
      <c r="E743" s="44"/>
      <c r="F743" s="39">
        <f>+F744+F748+F755+F761</f>
        <v>0</v>
      </c>
    </row>
    <row r="744" spans="1:6" s="2" customFormat="1" ht="15.75">
      <c r="A744" s="18"/>
      <c r="B744" s="20" t="s">
        <v>195</v>
      </c>
      <c r="C744" s="19"/>
      <c r="D744" s="19"/>
      <c r="E744" s="45"/>
      <c r="F744" s="40">
        <f>+F746+F747</f>
        <v>0</v>
      </c>
    </row>
    <row r="745" spans="1:6" s="2" customFormat="1" ht="12.75">
      <c r="A745" s="3" t="s">
        <v>4</v>
      </c>
      <c r="B745" s="4" t="s">
        <v>5</v>
      </c>
      <c r="C745" s="4" t="s">
        <v>6</v>
      </c>
      <c r="D745" s="4" t="s">
        <v>7</v>
      </c>
      <c r="E745" s="46"/>
      <c r="F745" s="46"/>
    </row>
    <row r="746" spans="1:6" s="26" customFormat="1" ht="12.75">
      <c r="A746" s="23">
        <v>1</v>
      </c>
      <c r="B746" s="22" t="s">
        <v>207</v>
      </c>
      <c r="C746" s="25">
        <v>1</v>
      </c>
      <c r="D746" s="25" t="s">
        <v>0</v>
      </c>
      <c r="F746" s="43">
        <f t="shared" ref="F746:F747" si="86">+C746*E746</f>
        <v>0</v>
      </c>
    </row>
    <row r="747" spans="1:6" s="26" customFormat="1" ht="12.75">
      <c r="A747" s="23">
        <v>2</v>
      </c>
      <c r="B747" s="22" t="s">
        <v>197</v>
      </c>
      <c r="C747" s="25">
        <v>0.1</v>
      </c>
      <c r="D747" s="25" t="s">
        <v>8</v>
      </c>
      <c r="F747" s="43">
        <f t="shared" si="86"/>
        <v>0</v>
      </c>
    </row>
    <row r="748" spans="1:6" s="2" customFormat="1" ht="15.75">
      <c r="A748" s="18"/>
      <c r="B748" s="20" t="s">
        <v>95</v>
      </c>
      <c r="C748" s="19"/>
      <c r="D748" s="19"/>
      <c r="E748" s="45"/>
      <c r="F748" s="40">
        <f>+F750+F751+F752+F753+F754</f>
        <v>0</v>
      </c>
    </row>
    <row r="749" spans="1:6" s="2" customFormat="1" ht="12.75">
      <c r="A749" s="3" t="s">
        <v>4</v>
      </c>
      <c r="B749" s="4" t="s">
        <v>5</v>
      </c>
      <c r="C749" s="4" t="s">
        <v>6</v>
      </c>
      <c r="D749" s="4" t="s">
        <v>7</v>
      </c>
      <c r="E749" s="46"/>
      <c r="F749" s="46"/>
    </row>
    <row r="750" spans="1:6" s="26" customFormat="1" ht="25.5">
      <c r="A750" s="23">
        <v>1</v>
      </c>
      <c r="B750" s="28" t="s">
        <v>20</v>
      </c>
      <c r="C750" s="25">
        <v>1</v>
      </c>
      <c r="D750" s="25" t="s">
        <v>0</v>
      </c>
      <c r="F750" s="43">
        <f t="shared" ref="F750:F754" si="87">+C750*E750</f>
        <v>0</v>
      </c>
    </row>
    <row r="751" spans="1:6" s="26" customFormat="1" ht="12.75">
      <c r="A751" s="23">
        <v>2</v>
      </c>
      <c r="B751" s="24" t="s">
        <v>21</v>
      </c>
      <c r="C751" s="25">
        <v>1</v>
      </c>
      <c r="D751" s="25" t="s">
        <v>0</v>
      </c>
      <c r="F751" s="43">
        <f t="shared" si="87"/>
        <v>0</v>
      </c>
    </row>
    <row r="752" spans="1:6" s="26" customFormat="1" ht="12.75">
      <c r="A752" s="23">
        <v>3</v>
      </c>
      <c r="B752" s="24" t="s">
        <v>200</v>
      </c>
      <c r="C752" s="25">
        <v>1</v>
      </c>
      <c r="D752" s="25" t="s">
        <v>0</v>
      </c>
      <c r="F752" s="43">
        <f t="shared" si="87"/>
        <v>0</v>
      </c>
    </row>
    <row r="753" spans="1:6" s="26" customFormat="1" ht="12.75">
      <c r="A753" s="23">
        <v>4</v>
      </c>
      <c r="B753" s="24" t="s">
        <v>98</v>
      </c>
      <c r="C753" s="25">
        <v>1</v>
      </c>
      <c r="D753" s="25" t="s">
        <v>0</v>
      </c>
      <c r="F753" s="43">
        <f t="shared" si="87"/>
        <v>0</v>
      </c>
    </row>
    <row r="754" spans="1:6" s="26" customFormat="1" ht="12.75">
      <c r="A754" s="23">
        <v>5</v>
      </c>
      <c r="B754" s="24" t="s">
        <v>201</v>
      </c>
      <c r="C754" s="25">
        <v>1</v>
      </c>
      <c r="D754" s="25" t="s">
        <v>0</v>
      </c>
      <c r="F754" s="43">
        <f t="shared" si="87"/>
        <v>0</v>
      </c>
    </row>
    <row r="755" spans="1:6" s="2" customFormat="1" ht="15.75">
      <c r="A755" s="18"/>
      <c r="B755" s="20" t="s">
        <v>106</v>
      </c>
      <c r="C755" s="19"/>
      <c r="D755" s="19"/>
      <c r="E755" s="45"/>
      <c r="F755" s="40">
        <f>+F757+F758+F759+F760</f>
        <v>0</v>
      </c>
    </row>
    <row r="756" spans="1:6" s="2" customFormat="1" ht="12.75">
      <c r="A756" s="3" t="s">
        <v>4</v>
      </c>
      <c r="B756" s="4" t="s">
        <v>5</v>
      </c>
      <c r="C756" s="4" t="s">
        <v>6</v>
      </c>
      <c r="D756" s="4" t="s">
        <v>7</v>
      </c>
      <c r="E756" s="46"/>
      <c r="F756" s="46"/>
    </row>
    <row r="757" spans="1:6" s="26" customFormat="1" ht="12.75">
      <c r="A757" s="23">
        <v>1</v>
      </c>
      <c r="B757" s="24" t="s">
        <v>112</v>
      </c>
      <c r="C757" s="25">
        <v>5</v>
      </c>
      <c r="D757" s="25" t="s">
        <v>0</v>
      </c>
      <c r="F757" s="43">
        <f t="shared" ref="F757:F760" si="88">+C757*E757</f>
        <v>0</v>
      </c>
    </row>
    <row r="758" spans="1:6" s="26" customFormat="1" ht="12.75">
      <c r="A758" s="23">
        <v>2</v>
      </c>
      <c r="B758" s="24" t="s">
        <v>114</v>
      </c>
      <c r="C758" s="25">
        <v>1</v>
      </c>
      <c r="D758" s="25" t="s">
        <v>0</v>
      </c>
      <c r="F758" s="43">
        <f t="shared" si="88"/>
        <v>0</v>
      </c>
    </row>
    <row r="759" spans="1:6" s="26" customFormat="1" ht="12.75">
      <c r="A759" s="23">
        <v>3</v>
      </c>
      <c r="B759" s="24" t="s">
        <v>113</v>
      </c>
      <c r="C759" s="25">
        <v>1</v>
      </c>
      <c r="D759" s="25" t="s">
        <v>0</v>
      </c>
      <c r="F759" s="43">
        <f t="shared" si="88"/>
        <v>0</v>
      </c>
    </row>
    <row r="760" spans="1:6" s="26" customFormat="1" ht="12.75">
      <c r="A760" s="23">
        <v>4</v>
      </c>
      <c r="B760" s="27" t="s">
        <v>121</v>
      </c>
      <c r="C760" s="25">
        <v>1</v>
      </c>
      <c r="D760" s="25" t="s">
        <v>0</v>
      </c>
      <c r="F760" s="43">
        <f t="shared" si="88"/>
        <v>0</v>
      </c>
    </row>
    <row r="761" spans="1:6" s="2" customFormat="1" ht="15.75">
      <c r="A761" s="18"/>
      <c r="B761" s="20" t="s">
        <v>123</v>
      </c>
      <c r="C761" s="19"/>
      <c r="D761" s="19"/>
      <c r="E761" s="45"/>
      <c r="F761" s="40">
        <f>+F763+F764+F765+F766+F767</f>
        <v>0</v>
      </c>
    </row>
    <row r="762" spans="1:6" s="2" customFormat="1" ht="12.75">
      <c r="A762" s="3" t="s">
        <v>4</v>
      </c>
      <c r="B762" s="4" t="s">
        <v>5</v>
      </c>
      <c r="C762" s="4" t="s">
        <v>6</v>
      </c>
      <c r="D762" s="4" t="s">
        <v>7</v>
      </c>
      <c r="E762" s="46"/>
      <c r="F762" s="46"/>
    </row>
    <row r="763" spans="1:6" s="26" customFormat="1" ht="12.75">
      <c r="A763" s="23">
        <v>1</v>
      </c>
      <c r="B763" s="24" t="s">
        <v>285</v>
      </c>
      <c r="C763" s="25">
        <v>1</v>
      </c>
      <c r="D763" s="25" t="s">
        <v>11</v>
      </c>
      <c r="F763" s="43">
        <f t="shared" ref="F763:F767" si="89">+C763*E763</f>
        <v>0</v>
      </c>
    </row>
    <row r="764" spans="1:6" s="26" customFormat="1" ht="12.75">
      <c r="A764" s="23">
        <v>2</v>
      </c>
      <c r="B764" s="24" t="s">
        <v>202</v>
      </c>
      <c r="C764" s="25">
        <v>1</v>
      </c>
      <c r="D764" s="25" t="s">
        <v>11</v>
      </c>
      <c r="F764" s="43">
        <f t="shared" si="89"/>
        <v>0</v>
      </c>
    </row>
    <row r="765" spans="1:6" s="26" customFormat="1" ht="12.75">
      <c r="A765" s="23">
        <v>3</v>
      </c>
      <c r="B765" s="14" t="s">
        <v>23</v>
      </c>
      <c r="C765" s="25">
        <v>1</v>
      </c>
      <c r="D765" s="25" t="s">
        <v>0</v>
      </c>
      <c r="F765" s="43">
        <f t="shared" si="89"/>
        <v>0</v>
      </c>
    </row>
    <row r="766" spans="1:6" s="26" customFormat="1" ht="12.75">
      <c r="A766" s="23">
        <v>4</v>
      </c>
      <c r="B766" s="14" t="s">
        <v>12</v>
      </c>
      <c r="C766" s="25">
        <v>1</v>
      </c>
      <c r="D766" s="25" t="s">
        <v>8</v>
      </c>
      <c r="F766" s="43">
        <f t="shared" si="89"/>
        <v>0</v>
      </c>
    </row>
    <row r="767" spans="1:6" s="26" customFormat="1" ht="12.75">
      <c r="A767" s="23">
        <v>5</v>
      </c>
      <c r="B767" s="24" t="s">
        <v>25</v>
      </c>
      <c r="C767" s="25">
        <v>1</v>
      </c>
      <c r="D767" s="25" t="s">
        <v>0</v>
      </c>
      <c r="F767" s="43">
        <f t="shared" si="89"/>
        <v>0</v>
      </c>
    </row>
    <row r="768" spans="1:6" s="1" customFormat="1" ht="14.25"/>
    <row r="769" spans="1:6" s="1" customFormat="1" ht="15.75">
      <c r="A769" s="9"/>
      <c r="B769" s="8" t="s">
        <v>222</v>
      </c>
      <c r="C769" s="10"/>
      <c r="D769" s="10"/>
      <c r="E769" s="44"/>
      <c r="F769" s="39">
        <f>+F770+F774+F782+F788+F795</f>
        <v>0</v>
      </c>
    </row>
    <row r="770" spans="1:6" s="2" customFormat="1" ht="15.75">
      <c r="A770" s="18"/>
      <c r="B770" s="20" t="s">
        <v>195</v>
      </c>
      <c r="C770" s="19"/>
      <c r="D770" s="19"/>
      <c r="E770" s="45"/>
      <c r="F770" s="40">
        <f>+F772+F773</f>
        <v>0</v>
      </c>
    </row>
    <row r="771" spans="1:6" s="2" customFormat="1" ht="12.75">
      <c r="A771" s="3" t="s">
        <v>4</v>
      </c>
      <c r="B771" s="4" t="s">
        <v>5</v>
      </c>
      <c r="C771" s="4" t="s">
        <v>6</v>
      </c>
      <c r="D771" s="4" t="s">
        <v>7</v>
      </c>
      <c r="E771" s="46"/>
      <c r="F771" s="46"/>
    </row>
    <row r="772" spans="1:6" s="26" customFormat="1" ht="12.75">
      <c r="A772" s="23">
        <v>1</v>
      </c>
      <c r="B772" s="22" t="s">
        <v>207</v>
      </c>
      <c r="C772" s="25">
        <v>1</v>
      </c>
      <c r="D772" s="25" t="s">
        <v>0</v>
      </c>
      <c r="F772" s="43">
        <f t="shared" ref="F772:F773" si="90">+C772*E772</f>
        <v>0</v>
      </c>
    </row>
    <row r="773" spans="1:6" s="26" customFormat="1" ht="12.75">
      <c r="A773" s="23">
        <v>2</v>
      </c>
      <c r="B773" s="22" t="s">
        <v>197</v>
      </c>
      <c r="C773" s="25">
        <v>0.1</v>
      </c>
      <c r="D773" s="25" t="s">
        <v>8</v>
      </c>
      <c r="F773" s="43">
        <f t="shared" si="90"/>
        <v>0</v>
      </c>
    </row>
    <row r="774" spans="1:6" s="2" customFormat="1" ht="15.75">
      <c r="A774" s="18"/>
      <c r="B774" s="20" t="s">
        <v>95</v>
      </c>
      <c r="C774" s="19"/>
      <c r="D774" s="19"/>
      <c r="E774" s="45"/>
      <c r="F774" s="40">
        <f>+F776+F777+F778+F779+F780+F781</f>
        <v>0</v>
      </c>
    </row>
    <row r="775" spans="1:6" s="2" customFormat="1" ht="12.75">
      <c r="A775" s="3" t="s">
        <v>4</v>
      </c>
      <c r="B775" s="4" t="s">
        <v>5</v>
      </c>
      <c r="C775" s="4" t="s">
        <v>6</v>
      </c>
      <c r="D775" s="4" t="s">
        <v>7</v>
      </c>
      <c r="E775" s="46"/>
      <c r="F775" s="46"/>
    </row>
    <row r="776" spans="1:6" s="26" customFormat="1" ht="25.5">
      <c r="A776" s="23">
        <v>1</v>
      </c>
      <c r="B776" s="28" t="s">
        <v>20</v>
      </c>
      <c r="C776" s="25">
        <v>1</v>
      </c>
      <c r="D776" s="25" t="s">
        <v>0</v>
      </c>
      <c r="F776" s="43">
        <f t="shared" ref="F776:F781" si="91">+C776*E776</f>
        <v>0</v>
      </c>
    </row>
    <row r="777" spans="1:6" s="26" customFormat="1" ht="25.5">
      <c r="A777" s="23">
        <v>2</v>
      </c>
      <c r="B777" s="28" t="s">
        <v>199</v>
      </c>
      <c r="C777" s="25">
        <v>1</v>
      </c>
      <c r="D777" s="25" t="s">
        <v>0</v>
      </c>
      <c r="F777" s="43">
        <f t="shared" si="91"/>
        <v>0</v>
      </c>
    </row>
    <row r="778" spans="1:6" s="26" customFormat="1" ht="12.75">
      <c r="A778" s="23">
        <v>3</v>
      </c>
      <c r="B778" s="24" t="s">
        <v>21</v>
      </c>
      <c r="C778" s="25">
        <v>2</v>
      </c>
      <c r="D778" s="25" t="s">
        <v>0</v>
      </c>
      <c r="F778" s="43">
        <f t="shared" si="91"/>
        <v>0</v>
      </c>
    </row>
    <row r="779" spans="1:6" s="26" customFormat="1" ht="12.75">
      <c r="A779" s="23">
        <v>4</v>
      </c>
      <c r="B779" s="24" t="s">
        <v>200</v>
      </c>
      <c r="C779" s="25">
        <v>1</v>
      </c>
      <c r="D779" s="25" t="s">
        <v>0</v>
      </c>
      <c r="F779" s="43">
        <f t="shared" si="91"/>
        <v>0</v>
      </c>
    </row>
    <row r="780" spans="1:6" s="26" customFormat="1" ht="12.75">
      <c r="A780" s="23">
        <v>5</v>
      </c>
      <c r="B780" s="24" t="s">
        <v>201</v>
      </c>
      <c r="C780" s="25">
        <v>1</v>
      </c>
      <c r="D780" s="25" t="s">
        <v>0</v>
      </c>
      <c r="F780" s="43">
        <f t="shared" si="91"/>
        <v>0</v>
      </c>
    </row>
    <row r="781" spans="1:6" s="26" customFormat="1" ht="12.75">
      <c r="A781" s="23">
        <v>6</v>
      </c>
      <c r="B781" s="24" t="s">
        <v>219</v>
      </c>
      <c r="C781" s="25">
        <v>1</v>
      </c>
      <c r="D781" s="25" t="s">
        <v>0</v>
      </c>
      <c r="F781" s="43">
        <f t="shared" si="91"/>
        <v>0</v>
      </c>
    </row>
    <row r="782" spans="1:6" s="2" customFormat="1" ht="15.75">
      <c r="A782" s="18"/>
      <c r="B782" s="20" t="s">
        <v>106</v>
      </c>
      <c r="C782" s="19"/>
      <c r="D782" s="19"/>
      <c r="E782" s="45"/>
      <c r="F782" s="40">
        <f>+F784+F785+F786+F787</f>
        <v>0</v>
      </c>
    </row>
    <row r="783" spans="1:6" s="2" customFormat="1" ht="12.75">
      <c r="A783" s="3" t="s">
        <v>4</v>
      </c>
      <c r="B783" s="4" t="s">
        <v>5</v>
      </c>
      <c r="C783" s="4" t="s">
        <v>6</v>
      </c>
      <c r="D783" s="4" t="s">
        <v>7</v>
      </c>
      <c r="E783" s="46"/>
      <c r="F783" s="46"/>
    </row>
    <row r="784" spans="1:6" s="26" customFormat="1" ht="12.75">
      <c r="A784" s="23">
        <v>1</v>
      </c>
      <c r="B784" s="24" t="s">
        <v>112</v>
      </c>
      <c r="C784" s="25">
        <v>31</v>
      </c>
      <c r="D784" s="25" t="s">
        <v>0</v>
      </c>
      <c r="F784" s="43">
        <f t="shared" ref="F784:F787" si="92">+C784*E784</f>
        <v>0</v>
      </c>
    </row>
    <row r="785" spans="1:6" s="26" customFormat="1" ht="12.75">
      <c r="A785" s="23">
        <v>2</v>
      </c>
      <c r="B785" s="24" t="s">
        <v>114</v>
      </c>
      <c r="C785" s="25">
        <v>3</v>
      </c>
      <c r="D785" s="25" t="s">
        <v>0</v>
      </c>
      <c r="F785" s="43">
        <f t="shared" si="92"/>
        <v>0</v>
      </c>
    </row>
    <row r="786" spans="1:6" s="26" customFormat="1" ht="12.75">
      <c r="A786" s="23">
        <v>3</v>
      </c>
      <c r="B786" s="24" t="s">
        <v>113</v>
      </c>
      <c r="C786" s="25">
        <v>3</v>
      </c>
      <c r="D786" s="25" t="s">
        <v>0</v>
      </c>
      <c r="F786" s="43">
        <f t="shared" si="92"/>
        <v>0</v>
      </c>
    </row>
    <row r="787" spans="1:6" s="26" customFormat="1" ht="12.75">
      <c r="A787" s="23">
        <v>4</v>
      </c>
      <c r="B787" s="27" t="s">
        <v>121</v>
      </c>
      <c r="C787" s="25">
        <v>2</v>
      </c>
      <c r="D787" s="25" t="s">
        <v>0</v>
      </c>
      <c r="F787" s="43">
        <f t="shared" si="92"/>
        <v>0</v>
      </c>
    </row>
    <row r="788" spans="1:6" s="2" customFormat="1" ht="15.75">
      <c r="A788" s="18"/>
      <c r="B788" s="20" t="s">
        <v>123</v>
      </c>
      <c r="C788" s="19"/>
      <c r="D788" s="19"/>
      <c r="E788" s="45"/>
      <c r="F788" s="40">
        <f>+F790+F791+F792+F793+F794</f>
        <v>0</v>
      </c>
    </row>
    <row r="789" spans="1:6" s="2" customFormat="1" ht="12.75">
      <c r="A789" s="3" t="s">
        <v>4</v>
      </c>
      <c r="B789" s="4" t="s">
        <v>5</v>
      </c>
      <c r="C789" s="4" t="s">
        <v>6</v>
      </c>
      <c r="D789" s="4" t="s">
        <v>7</v>
      </c>
      <c r="E789" s="46"/>
      <c r="F789" s="46"/>
    </row>
    <row r="790" spans="1:6" s="26" customFormat="1" ht="12.75">
      <c r="A790" s="23">
        <v>1</v>
      </c>
      <c r="B790" s="24" t="s">
        <v>285</v>
      </c>
      <c r="C790" s="25">
        <v>1</v>
      </c>
      <c r="D790" s="25" t="s">
        <v>11</v>
      </c>
      <c r="F790" s="43">
        <f t="shared" ref="F790:F794" si="93">+C790*E790</f>
        <v>0</v>
      </c>
    </row>
    <row r="791" spans="1:6" s="26" customFormat="1" ht="12.75">
      <c r="A791" s="23">
        <v>2</v>
      </c>
      <c r="B791" s="24" t="s">
        <v>202</v>
      </c>
      <c r="C791" s="25">
        <v>1</v>
      </c>
      <c r="D791" s="25" t="s">
        <v>11</v>
      </c>
      <c r="F791" s="43">
        <f t="shared" si="93"/>
        <v>0</v>
      </c>
    </row>
    <row r="792" spans="1:6" s="26" customFormat="1" ht="12.75">
      <c r="A792" s="23">
        <v>3</v>
      </c>
      <c r="B792" s="14" t="s">
        <v>23</v>
      </c>
      <c r="C792" s="25">
        <v>3</v>
      </c>
      <c r="D792" s="25" t="s">
        <v>0</v>
      </c>
      <c r="F792" s="43">
        <f t="shared" si="93"/>
        <v>0</v>
      </c>
    </row>
    <row r="793" spans="1:6" s="26" customFormat="1" ht="12.75">
      <c r="A793" s="23">
        <v>4</v>
      </c>
      <c r="B793" s="14" t="s">
        <v>12</v>
      </c>
      <c r="C793" s="25">
        <v>3</v>
      </c>
      <c r="D793" s="25" t="s">
        <v>8</v>
      </c>
      <c r="F793" s="43">
        <f t="shared" si="93"/>
        <v>0</v>
      </c>
    </row>
    <row r="794" spans="1:6" s="26" customFormat="1" ht="12.75">
      <c r="A794" s="23">
        <v>5</v>
      </c>
      <c r="B794" s="24" t="s">
        <v>26</v>
      </c>
      <c r="C794" s="25">
        <v>3</v>
      </c>
      <c r="D794" s="25" t="s">
        <v>0</v>
      </c>
      <c r="F794" s="43">
        <f t="shared" si="93"/>
        <v>0</v>
      </c>
    </row>
    <row r="795" spans="1:6" s="2" customFormat="1" ht="15.75">
      <c r="A795" s="18"/>
      <c r="B795" s="20" t="s">
        <v>196</v>
      </c>
      <c r="C795" s="19"/>
      <c r="D795" s="19"/>
      <c r="E795" s="45"/>
      <c r="F795" s="40">
        <f>+F797</f>
        <v>0</v>
      </c>
    </row>
    <row r="796" spans="1:6" s="2" customFormat="1" ht="12.75">
      <c r="A796" s="3" t="s">
        <v>4</v>
      </c>
      <c r="B796" s="4" t="s">
        <v>5</v>
      </c>
      <c r="C796" s="4" t="s">
        <v>6</v>
      </c>
      <c r="D796" s="4" t="s">
        <v>7</v>
      </c>
      <c r="E796" s="46"/>
      <c r="F796" s="46"/>
    </row>
    <row r="797" spans="1:6" s="26" customFormat="1" ht="12.75">
      <c r="A797" s="23">
        <v>1</v>
      </c>
      <c r="B797" s="14" t="s">
        <v>203</v>
      </c>
      <c r="C797" s="25">
        <v>1</v>
      </c>
      <c r="D797" s="25" t="s">
        <v>0</v>
      </c>
      <c r="F797" s="43">
        <f t="shared" ref="F797" si="94">+C797*E797</f>
        <v>0</v>
      </c>
    </row>
    <row r="798" spans="1:6" s="1" customFormat="1" ht="14.25"/>
    <row r="799" spans="1:6" s="1" customFormat="1" ht="15.75">
      <c r="A799" s="9"/>
      <c r="B799" s="8" t="s">
        <v>223</v>
      </c>
      <c r="C799" s="10"/>
      <c r="D799" s="10"/>
      <c r="E799" s="44"/>
      <c r="F799" s="39">
        <f>+F800+F804+F812+F820</f>
        <v>0</v>
      </c>
    </row>
    <row r="800" spans="1:6" s="2" customFormat="1" ht="15.75">
      <c r="A800" s="18"/>
      <c r="B800" s="20" t="s">
        <v>195</v>
      </c>
      <c r="C800" s="19"/>
      <c r="D800" s="19"/>
      <c r="E800" s="45"/>
      <c r="F800" s="40">
        <f>+F802+F803</f>
        <v>0</v>
      </c>
    </row>
    <row r="801" spans="1:6" s="2" customFormat="1" ht="12.75">
      <c r="A801" s="3" t="s">
        <v>4</v>
      </c>
      <c r="B801" s="4" t="s">
        <v>5</v>
      </c>
      <c r="C801" s="4" t="s">
        <v>6</v>
      </c>
      <c r="D801" s="4" t="s">
        <v>7</v>
      </c>
      <c r="E801" s="46"/>
      <c r="F801" s="46"/>
    </row>
    <row r="802" spans="1:6" s="26" customFormat="1" ht="12.75">
      <c r="A802" s="23">
        <v>1</v>
      </c>
      <c r="B802" s="22" t="s">
        <v>212</v>
      </c>
      <c r="C802" s="25">
        <v>1</v>
      </c>
      <c r="D802" s="25" t="s">
        <v>0</v>
      </c>
      <c r="F802" s="43">
        <f t="shared" ref="F802:F803" si="95">+C802*E802</f>
        <v>0</v>
      </c>
    </row>
    <row r="803" spans="1:6" s="26" customFormat="1" ht="12.75">
      <c r="A803" s="23">
        <v>2</v>
      </c>
      <c r="B803" s="22" t="s">
        <v>197</v>
      </c>
      <c r="C803" s="25">
        <v>0.1</v>
      </c>
      <c r="D803" s="25" t="s">
        <v>8</v>
      </c>
      <c r="F803" s="43">
        <f t="shared" si="95"/>
        <v>0</v>
      </c>
    </row>
    <row r="804" spans="1:6" s="2" customFormat="1" ht="15.75">
      <c r="A804" s="18"/>
      <c r="B804" s="20" t="s">
        <v>213</v>
      </c>
      <c r="C804" s="19"/>
      <c r="D804" s="19"/>
      <c r="E804" s="45"/>
      <c r="F804" s="40">
        <f>+F806+F807+F808+F809+F810+F811</f>
        <v>0</v>
      </c>
    </row>
    <row r="805" spans="1:6" s="2" customFormat="1" ht="12.75">
      <c r="A805" s="3" t="s">
        <v>4</v>
      </c>
      <c r="B805" s="4" t="s">
        <v>5</v>
      </c>
      <c r="C805" s="4" t="s">
        <v>6</v>
      </c>
      <c r="D805" s="4" t="s">
        <v>7</v>
      </c>
      <c r="E805" s="46"/>
      <c r="F805" s="46"/>
    </row>
    <row r="806" spans="1:6" s="26" customFormat="1" ht="25.5">
      <c r="A806" s="23">
        <v>1</v>
      </c>
      <c r="B806" s="28" t="s">
        <v>327</v>
      </c>
      <c r="C806" s="25">
        <v>1</v>
      </c>
      <c r="D806" s="25" t="s">
        <v>0</v>
      </c>
      <c r="F806" s="43">
        <f t="shared" ref="F806:F811" si="96">+C806*E806</f>
        <v>0</v>
      </c>
    </row>
    <row r="807" spans="1:6" s="26" customFormat="1" ht="12.75">
      <c r="A807" s="23">
        <v>2</v>
      </c>
      <c r="B807" s="24" t="s">
        <v>112</v>
      </c>
      <c r="C807" s="25">
        <v>3</v>
      </c>
      <c r="D807" s="25" t="s">
        <v>0</v>
      </c>
      <c r="F807" s="43">
        <f t="shared" si="96"/>
        <v>0</v>
      </c>
    </row>
    <row r="808" spans="1:6" s="26" customFormat="1" ht="12.75">
      <c r="A808" s="23">
        <v>3</v>
      </c>
      <c r="B808" s="24" t="s">
        <v>145</v>
      </c>
      <c r="C808" s="25">
        <v>2</v>
      </c>
      <c r="D808" s="25" t="s">
        <v>0</v>
      </c>
      <c r="F808" s="43">
        <f t="shared" si="96"/>
        <v>0</v>
      </c>
    </row>
    <row r="809" spans="1:6" s="26" customFormat="1" ht="12.75">
      <c r="A809" s="23">
        <v>4</v>
      </c>
      <c r="B809" s="24" t="s">
        <v>146</v>
      </c>
      <c r="C809" s="25">
        <v>2</v>
      </c>
      <c r="D809" s="25" t="s">
        <v>0</v>
      </c>
      <c r="F809" s="43">
        <f t="shared" si="96"/>
        <v>0</v>
      </c>
    </row>
    <row r="810" spans="1:6" s="26" customFormat="1" ht="12.75">
      <c r="A810" s="23">
        <v>5</v>
      </c>
      <c r="B810" s="24" t="s">
        <v>114</v>
      </c>
      <c r="C810" s="25">
        <v>1</v>
      </c>
      <c r="D810" s="25" t="s">
        <v>0</v>
      </c>
      <c r="F810" s="43">
        <f t="shared" si="96"/>
        <v>0</v>
      </c>
    </row>
    <row r="811" spans="1:6" s="26" customFormat="1" ht="12.75">
      <c r="A811" s="23">
        <v>6</v>
      </c>
      <c r="B811" s="27" t="s">
        <v>121</v>
      </c>
      <c r="C811" s="25">
        <v>1</v>
      </c>
      <c r="D811" s="25" t="s">
        <v>0</v>
      </c>
      <c r="F811" s="43">
        <f t="shared" si="96"/>
        <v>0</v>
      </c>
    </row>
    <row r="812" spans="1:6" s="2" customFormat="1" ht="15.75">
      <c r="A812" s="18"/>
      <c r="B812" s="20" t="s">
        <v>123</v>
      </c>
      <c r="C812" s="19"/>
      <c r="D812" s="19"/>
      <c r="E812" s="45"/>
      <c r="F812" s="40">
        <f>+F814+F815+F816+F817+F818+F819</f>
        <v>0</v>
      </c>
    </row>
    <row r="813" spans="1:6" s="2" customFormat="1" ht="12.75">
      <c r="A813" s="3" t="s">
        <v>4</v>
      </c>
      <c r="B813" s="4" t="s">
        <v>5</v>
      </c>
      <c r="C813" s="4" t="s">
        <v>6</v>
      </c>
      <c r="D813" s="4" t="s">
        <v>7</v>
      </c>
      <c r="E813" s="46"/>
      <c r="F813" s="46"/>
    </row>
    <row r="814" spans="1:6" s="26" customFormat="1" ht="12.75">
      <c r="A814" s="23">
        <v>1</v>
      </c>
      <c r="B814" s="24" t="s">
        <v>285</v>
      </c>
      <c r="C814" s="25">
        <v>1</v>
      </c>
      <c r="D814" s="25" t="s">
        <v>11</v>
      </c>
      <c r="F814" s="43">
        <f t="shared" ref="F814:F819" si="97">+C814*E814</f>
        <v>0</v>
      </c>
    </row>
    <row r="815" spans="1:6" s="26" customFormat="1" ht="12.75">
      <c r="A815" s="23">
        <v>2</v>
      </c>
      <c r="B815" s="24" t="s">
        <v>202</v>
      </c>
      <c r="C815" s="25">
        <v>1</v>
      </c>
      <c r="D815" s="25" t="s">
        <v>11</v>
      </c>
      <c r="F815" s="43">
        <f t="shared" si="97"/>
        <v>0</v>
      </c>
    </row>
    <row r="816" spans="1:6" s="26" customFormat="1" ht="12.75">
      <c r="A816" s="23">
        <v>3</v>
      </c>
      <c r="B816" s="14" t="s">
        <v>23</v>
      </c>
      <c r="C816" s="25">
        <v>4</v>
      </c>
      <c r="D816" s="25" t="s">
        <v>0</v>
      </c>
      <c r="F816" s="43">
        <f t="shared" si="97"/>
        <v>0</v>
      </c>
    </row>
    <row r="817" spans="1:6" s="26" customFormat="1" ht="12.75">
      <c r="A817" s="23">
        <v>4</v>
      </c>
      <c r="B817" s="14" t="s">
        <v>12</v>
      </c>
      <c r="C817" s="25">
        <v>1</v>
      </c>
      <c r="D817" s="25" t="s">
        <v>8</v>
      </c>
      <c r="F817" s="43">
        <f t="shared" si="97"/>
        <v>0</v>
      </c>
    </row>
    <row r="818" spans="1:6" s="26" customFormat="1" ht="12.75">
      <c r="A818" s="23">
        <v>5</v>
      </c>
      <c r="B818" s="24" t="s">
        <v>26</v>
      </c>
      <c r="C818" s="25">
        <v>2</v>
      </c>
      <c r="D818" s="25" t="s">
        <v>0</v>
      </c>
      <c r="F818" s="43">
        <f t="shared" si="97"/>
        <v>0</v>
      </c>
    </row>
    <row r="819" spans="1:6" s="26" customFormat="1" ht="12.75">
      <c r="A819" s="23">
        <v>6</v>
      </c>
      <c r="B819" s="24" t="s">
        <v>141</v>
      </c>
      <c r="C819" s="25">
        <v>2</v>
      </c>
      <c r="D819" s="25" t="s">
        <v>0</v>
      </c>
      <c r="F819" s="43">
        <f t="shared" si="97"/>
        <v>0</v>
      </c>
    </row>
    <row r="820" spans="1:6" s="2" customFormat="1" ht="15.75">
      <c r="A820" s="18"/>
      <c r="B820" s="20" t="s">
        <v>196</v>
      </c>
      <c r="C820" s="19"/>
      <c r="D820" s="19"/>
      <c r="E820" s="45"/>
      <c r="F820" s="40">
        <f>+F822</f>
        <v>0</v>
      </c>
    </row>
    <row r="821" spans="1:6" s="2" customFormat="1" ht="12.75">
      <c r="A821" s="3" t="s">
        <v>4</v>
      </c>
      <c r="B821" s="4" t="s">
        <v>5</v>
      </c>
      <c r="C821" s="4" t="s">
        <v>6</v>
      </c>
      <c r="D821" s="4" t="s">
        <v>7</v>
      </c>
      <c r="E821" s="46"/>
      <c r="F821" s="46"/>
    </row>
    <row r="822" spans="1:6" s="26" customFormat="1" ht="12.75">
      <c r="A822" s="23">
        <v>1</v>
      </c>
      <c r="B822" s="14" t="s">
        <v>236</v>
      </c>
      <c r="C822" s="25">
        <v>1</v>
      </c>
      <c r="D822" s="25" t="s">
        <v>0</v>
      </c>
      <c r="F822" s="43">
        <f t="shared" ref="F822" si="98">+C822*E822</f>
        <v>0</v>
      </c>
    </row>
    <row r="823" spans="1:6" s="1" customFormat="1" ht="14.25"/>
    <row r="824" spans="1:6" s="1" customFormat="1" ht="15.75">
      <c r="A824" s="9"/>
      <c r="B824" s="8" t="s">
        <v>211</v>
      </c>
      <c r="C824" s="10"/>
      <c r="D824" s="10"/>
      <c r="E824" s="44"/>
      <c r="F824" s="39">
        <f>+F825+F829+F836+F843</f>
        <v>0</v>
      </c>
    </row>
    <row r="825" spans="1:6" s="2" customFormat="1" ht="15.75">
      <c r="A825" s="18"/>
      <c r="B825" s="20" t="s">
        <v>195</v>
      </c>
      <c r="C825" s="19"/>
      <c r="D825" s="19"/>
      <c r="E825" s="45"/>
      <c r="F825" s="40">
        <f>+F827+F828</f>
        <v>0</v>
      </c>
    </row>
    <row r="826" spans="1:6" s="2" customFormat="1" ht="12.75">
      <c r="A826" s="3" t="s">
        <v>4</v>
      </c>
      <c r="B826" s="4" t="s">
        <v>5</v>
      </c>
      <c r="C826" s="4" t="s">
        <v>6</v>
      </c>
      <c r="D826" s="4" t="s">
        <v>7</v>
      </c>
      <c r="E826" s="46"/>
      <c r="F826" s="46"/>
    </row>
    <row r="827" spans="1:6" s="26" customFormat="1" ht="12.75">
      <c r="A827" s="23">
        <v>1</v>
      </c>
      <c r="B827" s="22" t="s">
        <v>212</v>
      </c>
      <c r="C827" s="25">
        <v>1</v>
      </c>
      <c r="D827" s="25" t="s">
        <v>0</v>
      </c>
      <c r="F827" s="43">
        <f t="shared" ref="F827:F828" si="99">+C827*E827</f>
        <v>0</v>
      </c>
    </row>
    <row r="828" spans="1:6" s="26" customFormat="1" ht="12.75">
      <c r="A828" s="23">
        <v>2</v>
      </c>
      <c r="B828" s="22" t="s">
        <v>197</v>
      </c>
      <c r="C828" s="25">
        <v>0.1</v>
      </c>
      <c r="D828" s="25" t="s">
        <v>8</v>
      </c>
      <c r="F828" s="43">
        <f t="shared" si="99"/>
        <v>0</v>
      </c>
    </row>
    <row r="829" spans="1:6" s="2" customFormat="1" ht="15.75">
      <c r="A829" s="18"/>
      <c r="B829" s="20" t="s">
        <v>213</v>
      </c>
      <c r="C829" s="19"/>
      <c r="D829" s="19"/>
      <c r="E829" s="45"/>
      <c r="F829" s="40">
        <f>+F831+F832+F833+F834+F835</f>
        <v>0</v>
      </c>
    </row>
    <row r="830" spans="1:6" s="2" customFormat="1" ht="12.75">
      <c r="A830" s="3" t="s">
        <v>4</v>
      </c>
      <c r="B830" s="4" t="s">
        <v>5</v>
      </c>
      <c r="C830" s="4" t="s">
        <v>6</v>
      </c>
      <c r="D830" s="4" t="s">
        <v>7</v>
      </c>
      <c r="E830" s="46"/>
      <c r="F830" s="46"/>
    </row>
    <row r="831" spans="1:6" s="26" customFormat="1" ht="25.5">
      <c r="A831" s="23">
        <v>1</v>
      </c>
      <c r="B831" s="28" t="s">
        <v>327</v>
      </c>
      <c r="C831" s="25">
        <v>1</v>
      </c>
      <c r="D831" s="25" t="s">
        <v>0</v>
      </c>
      <c r="F831" s="43">
        <f t="shared" ref="F831:F835" si="100">+C831*E831</f>
        <v>0</v>
      </c>
    </row>
    <row r="832" spans="1:6" s="26" customFormat="1" ht="12.75">
      <c r="A832" s="23">
        <v>2</v>
      </c>
      <c r="B832" s="24" t="s">
        <v>145</v>
      </c>
      <c r="C832" s="25">
        <v>5</v>
      </c>
      <c r="D832" s="25" t="s">
        <v>0</v>
      </c>
      <c r="F832" s="43">
        <f t="shared" si="100"/>
        <v>0</v>
      </c>
    </row>
    <row r="833" spans="1:6" s="26" customFormat="1" ht="12.75">
      <c r="A833" s="23">
        <v>3</v>
      </c>
      <c r="B833" s="24" t="s">
        <v>146</v>
      </c>
      <c r="C833" s="25">
        <v>8</v>
      </c>
      <c r="D833" s="25" t="s">
        <v>0</v>
      </c>
      <c r="F833" s="43">
        <f t="shared" si="100"/>
        <v>0</v>
      </c>
    </row>
    <row r="834" spans="1:6" s="26" customFormat="1" ht="12.75">
      <c r="A834" s="23">
        <v>4</v>
      </c>
      <c r="B834" s="24" t="s">
        <v>114</v>
      </c>
      <c r="C834" s="25">
        <v>1</v>
      </c>
      <c r="D834" s="25" t="s">
        <v>0</v>
      </c>
      <c r="F834" s="43">
        <f t="shared" si="100"/>
        <v>0</v>
      </c>
    </row>
    <row r="835" spans="1:6" s="26" customFormat="1" ht="12.75">
      <c r="A835" s="23">
        <v>5</v>
      </c>
      <c r="B835" s="27" t="s">
        <v>121</v>
      </c>
      <c r="C835" s="25">
        <v>1</v>
      </c>
      <c r="D835" s="25" t="s">
        <v>0</v>
      </c>
      <c r="F835" s="43">
        <f t="shared" si="100"/>
        <v>0</v>
      </c>
    </row>
    <row r="836" spans="1:6" s="2" customFormat="1" ht="15.75">
      <c r="A836" s="18"/>
      <c r="B836" s="20" t="s">
        <v>123</v>
      </c>
      <c r="C836" s="19"/>
      <c r="D836" s="19"/>
      <c r="E836" s="45"/>
      <c r="F836" s="40">
        <f>+F838+F839+F840+F841+F842</f>
        <v>0</v>
      </c>
    </row>
    <row r="837" spans="1:6" s="2" customFormat="1" ht="12.75">
      <c r="A837" s="3" t="s">
        <v>4</v>
      </c>
      <c r="B837" s="4" t="s">
        <v>5</v>
      </c>
      <c r="C837" s="4" t="s">
        <v>6</v>
      </c>
      <c r="D837" s="4" t="s">
        <v>7</v>
      </c>
      <c r="E837" s="46"/>
      <c r="F837" s="46"/>
    </row>
    <row r="838" spans="1:6" s="26" customFormat="1" ht="12.75">
      <c r="A838" s="23">
        <v>1</v>
      </c>
      <c r="B838" s="24" t="s">
        <v>285</v>
      </c>
      <c r="C838" s="25">
        <v>1</v>
      </c>
      <c r="D838" s="25" t="s">
        <v>11</v>
      </c>
      <c r="F838" s="43">
        <f t="shared" ref="F838:F842" si="101">+C838*E838</f>
        <v>0</v>
      </c>
    </row>
    <row r="839" spans="1:6" s="26" customFormat="1" ht="12.75">
      <c r="A839" s="23">
        <v>2</v>
      </c>
      <c r="B839" s="24" t="s">
        <v>202</v>
      </c>
      <c r="C839" s="25">
        <v>1</v>
      </c>
      <c r="D839" s="25" t="s">
        <v>11</v>
      </c>
      <c r="F839" s="43">
        <f t="shared" si="101"/>
        <v>0</v>
      </c>
    </row>
    <row r="840" spans="1:6" s="26" customFormat="1" ht="12.75">
      <c r="A840" s="23">
        <v>3</v>
      </c>
      <c r="B840" s="14" t="s">
        <v>23</v>
      </c>
      <c r="C840" s="25">
        <v>8</v>
      </c>
      <c r="D840" s="25" t="s">
        <v>0</v>
      </c>
      <c r="F840" s="43">
        <f t="shared" si="101"/>
        <v>0</v>
      </c>
    </row>
    <row r="841" spans="1:6" s="26" customFormat="1" ht="12.75">
      <c r="A841" s="23">
        <v>4</v>
      </c>
      <c r="B841" s="24" t="s">
        <v>26</v>
      </c>
      <c r="C841" s="25">
        <v>5</v>
      </c>
      <c r="D841" s="25" t="s">
        <v>0</v>
      </c>
      <c r="F841" s="43">
        <f t="shared" si="101"/>
        <v>0</v>
      </c>
    </row>
    <row r="842" spans="1:6" s="26" customFormat="1" ht="12.75">
      <c r="A842" s="23">
        <v>5</v>
      </c>
      <c r="B842" s="24" t="s">
        <v>141</v>
      </c>
      <c r="C842" s="25">
        <v>5</v>
      </c>
      <c r="D842" s="25" t="s">
        <v>0</v>
      </c>
      <c r="F842" s="43">
        <f t="shared" si="101"/>
        <v>0</v>
      </c>
    </row>
    <row r="843" spans="1:6" s="2" customFormat="1" ht="15.75">
      <c r="A843" s="18"/>
      <c r="B843" s="20" t="s">
        <v>196</v>
      </c>
      <c r="C843" s="19"/>
      <c r="D843" s="19"/>
      <c r="E843" s="45"/>
      <c r="F843" s="40">
        <f>+F845</f>
        <v>0</v>
      </c>
    </row>
    <row r="844" spans="1:6" s="2" customFormat="1" ht="12.75">
      <c r="A844" s="3" t="s">
        <v>4</v>
      </c>
      <c r="B844" s="4" t="s">
        <v>5</v>
      </c>
      <c r="C844" s="4" t="s">
        <v>6</v>
      </c>
      <c r="D844" s="4" t="s">
        <v>7</v>
      </c>
      <c r="E844" s="46"/>
      <c r="F844" s="46"/>
    </row>
    <row r="845" spans="1:6" s="26" customFormat="1" ht="12.75">
      <c r="A845" s="23">
        <v>1</v>
      </c>
      <c r="B845" s="14" t="s">
        <v>236</v>
      </c>
      <c r="C845" s="25">
        <v>1</v>
      </c>
      <c r="D845" s="25" t="s">
        <v>0</v>
      </c>
      <c r="F845" s="43">
        <f t="shared" ref="F845" si="102">+C845*E845</f>
        <v>0</v>
      </c>
    </row>
    <row r="846" spans="1:6" s="1" customFormat="1" ht="14.25"/>
    <row r="847" spans="1:6" s="1" customFormat="1" ht="15.75">
      <c r="A847" s="9"/>
      <c r="B847" s="8" t="s">
        <v>239</v>
      </c>
      <c r="C847" s="10"/>
      <c r="D847" s="10"/>
      <c r="E847" s="44"/>
      <c r="F847" s="39">
        <f>+F848</f>
        <v>0</v>
      </c>
    </row>
    <row r="848" spans="1:6" s="2" customFormat="1" ht="15.75">
      <c r="A848" s="18"/>
      <c r="B848" s="20" t="s">
        <v>192</v>
      </c>
      <c r="C848" s="19"/>
      <c r="D848" s="19"/>
      <c r="E848" s="45"/>
      <c r="F848" s="40">
        <f>+F850+F851+F852+F853+F854+F855+F856+F857+F858+F859+F860+F861+F862+F863+F864+F865+F866+F867+F868+F869+F870+F871+F872+F873+F874+F875+F876+F877+F878+F879+F880+F881</f>
        <v>0</v>
      </c>
    </row>
    <row r="849" spans="1:6" s="2" customFormat="1" ht="12.75">
      <c r="A849" s="3" t="s">
        <v>4</v>
      </c>
      <c r="B849" s="4" t="s">
        <v>5</v>
      </c>
      <c r="C849" s="4" t="s">
        <v>6</v>
      </c>
      <c r="D849" s="4" t="s">
        <v>7</v>
      </c>
      <c r="E849" s="46"/>
      <c r="F849" s="46"/>
    </row>
    <row r="850" spans="1:6" s="26" customFormat="1" ht="12.75">
      <c r="A850" s="23">
        <v>1</v>
      </c>
      <c r="B850" s="24" t="s">
        <v>240</v>
      </c>
      <c r="C850" s="25">
        <v>1</v>
      </c>
      <c r="D850" s="25" t="s">
        <v>0</v>
      </c>
      <c r="F850" s="43">
        <f t="shared" ref="F850:F881" si="103">+C850*E850</f>
        <v>0</v>
      </c>
    </row>
    <row r="851" spans="1:6" s="26" customFormat="1" ht="12.75">
      <c r="A851" s="23">
        <v>2</v>
      </c>
      <c r="B851" s="24" t="s">
        <v>241</v>
      </c>
      <c r="C851" s="25">
        <v>1</v>
      </c>
      <c r="D851" s="25" t="s">
        <v>0</v>
      </c>
      <c r="F851" s="43">
        <f t="shared" si="103"/>
        <v>0</v>
      </c>
    </row>
    <row r="852" spans="1:6" s="26" customFormat="1" ht="12.75">
      <c r="A852" s="23">
        <v>3</v>
      </c>
      <c r="B852" s="24" t="s">
        <v>242</v>
      </c>
      <c r="C852" s="25">
        <v>1</v>
      </c>
      <c r="D852" s="25" t="s">
        <v>0</v>
      </c>
      <c r="F852" s="43">
        <f t="shared" si="103"/>
        <v>0</v>
      </c>
    </row>
    <row r="853" spans="1:6" s="26" customFormat="1" ht="12.75">
      <c r="A853" s="23">
        <v>4</v>
      </c>
      <c r="B853" s="24" t="s">
        <v>243</v>
      </c>
      <c r="C853" s="25">
        <v>1</v>
      </c>
      <c r="D853" s="25" t="s">
        <v>0</v>
      </c>
      <c r="F853" s="43">
        <f t="shared" si="103"/>
        <v>0</v>
      </c>
    </row>
    <row r="854" spans="1:6" s="26" customFormat="1" ht="12.75">
      <c r="A854" s="23">
        <v>5</v>
      </c>
      <c r="B854" s="24" t="s">
        <v>244</v>
      </c>
      <c r="C854" s="25">
        <v>1</v>
      </c>
      <c r="D854" s="25" t="s">
        <v>0</v>
      </c>
      <c r="F854" s="43">
        <f t="shared" si="103"/>
        <v>0</v>
      </c>
    </row>
    <row r="855" spans="1:6" s="26" customFormat="1" ht="12.75">
      <c r="A855" s="23">
        <v>6</v>
      </c>
      <c r="B855" s="24" t="s">
        <v>245</v>
      </c>
      <c r="C855" s="25">
        <v>1</v>
      </c>
      <c r="D855" s="25" t="s">
        <v>0</v>
      </c>
      <c r="F855" s="43">
        <f t="shared" si="103"/>
        <v>0</v>
      </c>
    </row>
    <row r="856" spans="1:6" s="26" customFormat="1" ht="12.75">
      <c r="A856" s="23">
        <v>7</v>
      </c>
      <c r="B856" s="24" t="s">
        <v>246</v>
      </c>
      <c r="C856" s="25">
        <v>1</v>
      </c>
      <c r="D856" s="25" t="s">
        <v>0</v>
      </c>
      <c r="F856" s="43">
        <f t="shared" si="103"/>
        <v>0</v>
      </c>
    </row>
    <row r="857" spans="1:6" s="26" customFormat="1" ht="12.75">
      <c r="A857" s="23">
        <v>8</v>
      </c>
      <c r="B857" s="24" t="s">
        <v>247</v>
      </c>
      <c r="C857" s="25">
        <v>1</v>
      </c>
      <c r="D857" s="25" t="s">
        <v>0</v>
      </c>
      <c r="F857" s="43">
        <f t="shared" si="103"/>
        <v>0</v>
      </c>
    </row>
    <row r="858" spans="1:6" s="26" customFormat="1" ht="12.75">
      <c r="A858" s="23">
        <v>9</v>
      </c>
      <c r="B858" s="24" t="s">
        <v>248</v>
      </c>
      <c r="C858" s="25">
        <v>1</v>
      </c>
      <c r="D858" s="25" t="s">
        <v>0</v>
      </c>
      <c r="F858" s="43">
        <f t="shared" si="103"/>
        <v>0</v>
      </c>
    </row>
    <row r="859" spans="1:6" s="26" customFormat="1" ht="12.75">
      <c r="A859" s="23">
        <v>10</v>
      </c>
      <c r="B859" s="24" t="s">
        <v>249</v>
      </c>
      <c r="C859" s="25">
        <v>1</v>
      </c>
      <c r="D859" s="25" t="s">
        <v>0</v>
      </c>
      <c r="F859" s="43">
        <f t="shared" si="103"/>
        <v>0</v>
      </c>
    </row>
    <row r="860" spans="1:6" s="26" customFormat="1" ht="12.75">
      <c r="A860" s="23">
        <v>11</v>
      </c>
      <c r="B860" s="24" t="s">
        <v>250</v>
      </c>
      <c r="C860" s="25">
        <v>1</v>
      </c>
      <c r="D860" s="25" t="s">
        <v>0</v>
      </c>
      <c r="F860" s="43">
        <f t="shared" si="103"/>
        <v>0</v>
      </c>
    </row>
    <row r="861" spans="1:6" s="26" customFormat="1" ht="12.75">
      <c r="A861" s="23">
        <v>12</v>
      </c>
      <c r="B861" s="24" t="s">
        <v>251</v>
      </c>
      <c r="C861" s="25">
        <v>1</v>
      </c>
      <c r="D861" s="25" t="s">
        <v>0</v>
      </c>
      <c r="F861" s="43">
        <f t="shared" si="103"/>
        <v>0</v>
      </c>
    </row>
    <row r="862" spans="1:6" s="26" customFormat="1" ht="12.75">
      <c r="A862" s="23">
        <v>13</v>
      </c>
      <c r="B862" s="24" t="s">
        <v>252</v>
      </c>
      <c r="C862" s="25">
        <v>1</v>
      </c>
      <c r="D862" s="25" t="s">
        <v>0</v>
      </c>
      <c r="F862" s="43">
        <f t="shared" si="103"/>
        <v>0</v>
      </c>
    </row>
    <row r="863" spans="1:6" s="26" customFormat="1" ht="12.75">
      <c r="A863" s="23">
        <v>14</v>
      </c>
      <c r="B863" s="24" t="s">
        <v>253</v>
      </c>
      <c r="C863" s="25">
        <v>1</v>
      </c>
      <c r="D863" s="25" t="s">
        <v>0</v>
      </c>
      <c r="F863" s="43">
        <f t="shared" si="103"/>
        <v>0</v>
      </c>
    </row>
    <row r="864" spans="1:6" s="26" customFormat="1" ht="12.75">
      <c r="A864" s="23">
        <v>15</v>
      </c>
      <c r="B864" s="24" t="s">
        <v>254</v>
      </c>
      <c r="C864" s="25">
        <v>1</v>
      </c>
      <c r="D864" s="25" t="s">
        <v>0</v>
      </c>
      <c r="F864" s="43">
        <f t="shared" si="103"/>
        <v>0</v>
      </c>
    </row>
    <row r="865" spans="1:6" s="26" customFormat="1" ht="12.75">
      <c r="A865" s="23">
        <v>16</v>
      </c>
      <c r="B865" s="24" t="s">
        <v>255</v>
      </c>
      <c r="C865" s="25">
        <v>1</v>
      </c>
      <c r="D865" s="25" t="s">
        <v>0</v>
      </c>
      <c r="F865" s="43">
        <f t="shared" si="103"/>
        <v>0</v>
      </c>
    </row>
    <row r="866" spans="1:6" s="26" customFormat="1" ht="12.75">
      <c r="A866" s="23">
        <v>17</v>
      </c>
      <c r="B866" s="24" t="s">
        <v>256</v>
      </c>
      <c r="C866" s="25">
        <v>1</v>
      </c>
      <c r="D866" s="25" t="s">
        <v>0</v>
      </c>
      <c r="F866" s="43">
        <f t="shared" si="103"/>
        <v>0</v>
      </c>
    </row>
    <row r="867" spans="1:6" s="26" customFormat="1" ht="12.75">
      <c r="A867" s="23">
        <v>18</v>
      </c>
      <c r="B867" s="24" t="s">
        <v>269</v>
      </c>
      <c r="C867" s="25">
        <v>1</v>
      </c>
      <c r="D867" s="25" t="s">
        <v>0</v>
      </c>
      <c r="F867" s="43">
        <f t="shared" si="103"/>
        <v>0</v>
      </c>
    </row>
    <row r="868" spans="1:6" s="26" customFormat="1" ht="12.75">
      <c r="A868" s="23">
        <v>19</v>
      </c>
      <c r="B868" s="24" t="s">
        <v>270</v>
      </c>
      <c r="C868" s="25">
        <v>1</v>
      </c>
      <c r="D868" s="25" t="s">
        <v>0</v>
      </c>
      <c r="F868" s="43">
        <f t="shared" si="103"/>
        <v>0</v>
      </c>
    </row>
    <row r="869" spans="1:6" s="26" customFormat="1" ht="12.75">
      <c r="A869" s="23">
        <v>20</v>
      </c>
      <c r="B869" s="24" t="s">
        <v>271</v>
      </c>
      <c r="C869" s="25">
        <v>1</v>
      </c>
      <c r="D869" s="25" t="s">
        <v>0</v>
      </c>
      <c r="F869" s="43">
        <f t="shared" si="103"/>
        <v>0</v>
      </c>
    </row>
    <row r="870" spans="1:6" s="26" customFormat="1" ht="12.75">
      <c r="A870" s="23">
        <v>21</v>
      </c>
      <c r="B870" s="24" t="s">
        <v>257</v>
      </c>
      <c r="C870" s="25">
        <v>1</v>
      </c>
      <c r="D870" s="25" t="s">
        <v>0</v>
      </c>
      <c r="F870" s="43">
        <f t="shared" si="103"/>
        <v>0</v>
      </c>
    </row>
    <row r="871" spans="1:6" s="26" customFormat="1" ht="12.75">
      <c r="A871" s="23">
        <v>22</v>
      </c>
      <c r="B871" s="24" t="s">
        <v>258</v>
      </c>
      <c r="C871" s="25">
        <v>1</v>
      </c>
      <c r="D871" s="25" t="s">
        <v>0</v>
      </c>
      <c r="F871" s="43">
        <f t="shared" si="103"/>
        <v>0</v>
      </c>
    </row>
    <row r="872" spans="1:6" s="26" customFormat="1" ht="12.75">
      <c r="A872" s="23">
        <v>23</v>
      </c>
      <c r="B872" s="24" t="s">
        <v>259</v>
      </c>
      <c r="C872" s="25">
        <v>1</v>
      </c>
      <c r="D872" s="25" t="s">
        <v>0</v>
      </c>
      <c r="F872" s="43">
        <f t="shared" si="103"/>
        <v>0</v>
      </c>
    </row>
    <row r="873" spans="1:6" s="26" customFormat="1" ht="12.75">
      <c r="A873" s="23">
        <v>24</v>
      </c>
      <c r="B873" s="24" t="s">
        <v>260</v>
      </c>
      <c r="C873" s="25">
        <v>1</v>
      </c>
      <c r="D873" s="25" t="s">
        <v>0</v>
      </c>
      <c r="F873" s="43">
        <f t="shared" si="103"/>
        <v>0</v>
      </c>
    </row>
    <row r="874" spans="1:6" s="26" customFormat="1" ht="12.75">
      <c r="A874" s="23">
        <v>25</v>
      </c>
      <c r="B874" s="24" t="s">
        <v>261</v>
      </c>
      <c r="C874" s="25">
        <v>1</v>
      </c>
      <c r="D874" s="25" t="s">
        <v>0</v>
      </c>
      <c r="F874" s="43">
        <f t="shared" si="103"/>
        <v>0</v>
      </c>
    </row>
    <row r="875" spans="1:6" s="26" customFormat="1" ht="12.75">
      <c r="A875" s="23">
        <v>26</v>
      </c>
      <c r="B875" s="24" t="s">
        <v>262</v>
      </c>
      <c r="C875" s="25">
        <v>1</v>
      </c>
      <c r="D875" s="25" t="s">
        <v>0</v>
      </c>
      <c r="F875" s="43">
        <f t="shared" si="103"/>
        <v>0</v>
      </c>
    </row>
    <row r="876" spans="1:6" s="26" customFormat="1" ht="12.75">
      <c r="A876" s="23">
        <v>27</v>
      </c>
      <c r="B876" s="24" t="s">
        <v>263</v>
      </c>
      <c r="C876" s="25">
        <v>1</v>
      </c>
      <c r="D876" s="25" t="s">
        <v>0</v>
      </c>
      <c r="F876" s="43">
        <f t="shared" si="103"/>
        <v>0</v>
      </c>
    </row>
    <row r="877" spans="1:6" s="26" customFormat="1" ht="12.75">
      <c r="A877" s="23">
        <v>28</v>
      </c>
      <c r="B877" s="24" t="s">
        <v>264</v>
      </c>
      <c r="C877" s="25">
        <v>1</v>
      </c>
      <c r="D877" s="25" t="s">
        <v>0</v>
      </c>
      <c r="F877" s="43">
        <f t="shared" si="103"/>
        <v>0</v>
      </c>
    </row>
    <row r="878" spans="1:6" s="26" customFormat="1" ht="12.75">
      <c r="A878" s="23">
        <v>29</v>
      </c>
      <c r="B878" s="24" t="s">
        <v>265</v>
      </c>
      <c r="C878" s="25">
        <v>1</v>
      </c>
      <c r="D878" s="25" t="s">
        <v>0</v>
      </c>
      <c r="F878" s="43">
        <f t="shared" si="103"/>
        <v>0</v>
      </c>
    </row>
    <row r="879" spans="1:6" s="26" customFormat="1" ht="12.75">
      <c r="A879" s="23">
        <v>30</v>
      </c>
      <c r="B879" s="24" t="s">
        <v>266</v>
      </c>
      <c r="C879" s="25">
        <v>1</v>
      </c>
      <c r="D879" s="25" t="s">
        <v>0</v>
      </c>
      <c r="F879" s="43">
        <f t="shared" si="103"/>
        <v>0</v>
      </c>
    </row>
    <row r="880" spans="1:6" s="26" customFormat="1" ht="12.75">
      <c r="A880" s="23">
        <v>31</v>
      </c>
      <c r="B880" s="24" t="s">
        <v>267</v>
      </c>
      <c r="C880" s="25">
        <v>1</v>
      </c>
      <c r="D880" s="25" t="s">
        <v>0</v>
      </c>
      <c r="F880" s="43">
        <f t="shared" si="103"/>
        <v>0</v>
      </c>
    </row>
    <row r="881" spans="1:6" s="26" customFormat="1" ht="12.75">
      <c r="A881" s="23">
        <v>32</v>
      </c>
      <c r="B881" s="24" t="s">
        <v>268</v>
      </c>
      <c r="C881" s="25">
        <v>1</v>
      </c>
      <c r="D881" s="25" t="s">
        <v>0</v>
      </c>
      <c r="F881" s="43">
        <f t="shared" si="103"/>
        <v>0</v>
      </c>
    </row>
    <row r="882" spans="1:6" s="1" customFormat="1" ht="14.25"/>
    <row r="883" spans="1:6" s="1" customFormat="1" ht="15.75">
      <c r="A883" s="16"/>
      <c r="B883" s="15"/>
      <c r="C883" s="15"/>
      <c r="D883" s="15"/>
      <c r="E883" s="44"/>
      <c r="F883" s="39">
        <f>+F885</f>
        <v>0</v>
      </c>
    </row>
    <row r="884" spans="1:6" s="1" customFormat="1" ht="14.25">
      <c r="A884" s="11" t="s">
        <v>4</v>
      </c>
      <c r="B884" s="12" t="s">
        <v>5</v>
      </c>
      <c r="C884" s="12" t="s">
        <v>6</v>
      </c>
      <c r="D884" s="12" t="s">
        <v>7</v>
      </c>
      <c r="E884" s="47"/>
      <c r="F884" s="47"/>
    </row>
    <row r="885" spans="1:6" s="1" customFormat="1" ht="14.25">
      <c r="A885" s="5">
        <v>1</v>
      </c>
      <c r="B885" s="5" t="s">
        <v>17</v>
      </c>
      <c r="C885" s="5">
        <v>1</v>
      </c>
      <c r="D885" s="5" t="s">
        <v>11</v>
      </c>
      <c r="F885" s="43">
        <f>+C885*E885</f>
        <v>0</v>
      </c>
    </row>
    <row r="886" spans="1:6" s="1" customFormat="1">
      <c r="E886" s="48" t="s">
        <v>330</v>
      </c>
      <c r="F886" s="49">
        <f>+F883+F848+F843+F836+F829+F825+F820+F812+F804+F800+F795+F788+F782+F774+F770+F761+F755+F748+F744+F739+F732+F726+F717+F713+F708+F701+F695+F687+F683+F674+F668+F660+F656+F651+F643+F637+F630+F625+F620+F613+F604+F600+F596+F591+F583+F578+F574+F569+F562+F556+F548+F544+F539+F531+F525+F517+F512+F503+F497+F489+F485+F480+F472+F466+F459+F454+F449+F442+F436+F428+F424+F419+F413+F403+F379+F371+F358+F335+F327+F321+F311+F293+F282+F276+F269+F263+F253+F234+F220+F209+F203+F192+F173+F159+F142+F136+F123+F102+F94+F88+F72+F44+F39+F4+F395</f>
        <v>0</v>
      </c>
    </row>
  </sheetData>
  <mergeCells count="1">
    <mergeCell ref="A2:D2"/>
  </mergeCells>
  <conditionalFormatting sqref="B120:B122 B190:B191 B310 B426:B427 B488 B547 B408:D412">
    <cfRule type="expression" dxfId="76" priority="105" stopIfTrue="1">
      <formula>LEFT(#REF!,1)="*"</formula>
    </cfRule>
  </conditionalFormatting>
  <conditionalFormatting sqref="B251:B252">
    <cfRule type="expression" dxfId="75" priority="102" stopIfTrue="1">
      <formula>LEFT(#REF!,1)="*"</formula>
    </cfRule>
  </conditionalFormatting>
  <conditionalFormatting sqref="B310">
    <cfRule type="expression" dxfId="74" priority="100" stopIfTrue="1">
      <formula>LEFT(#REF!,1)="*"</formula>
    </cfRule>
  </conditionalFormatting>
  <conditionalFormatting sqref="B384:B385 B407:B411 B414:B418 B420:B421">
    <cfRule type="expression" dxfId="73" priority="98" stopIfTrue="1">
      <formula>LEFT($B384,1)="*"</formula>
    </cfRule>
  </conditionalFormatting>
  <conditionalFormatting sqref="B441">
    <cfRule type="expression" dxfId="72" priority="96" stopIfTrue="1">
      <formula>LEFT(#REF!,1)="*"</formula>
    </cfRule>
  </conditionalFormatting>
  <conditionalFormatting sqref="B457:B458">
    <cfRule type="expression" dxfId="71" priority="95" stopIfTrue="1">
      <formula>LEFT(#REF!,1)="*"</formula>
    </cfRule>
  </conditionalFormatting>
  <conditionalFormatting sqref="B471">
    <cfRule type="expression" dxfId="70" priority="94" stopIfTrue="1">
      <formula>LEFT(#REF!,1)="*"</formula>
    </cfRule>
  </conditionalFormatting>
  <conditionalFormatting sqref="B456">
    <cfRule type="expression" dxfId="69" priority="93" stopIfTrue="1">
      <formula>LEFT(#REF!,1)="*"</formula>
    </cfRule>
  </conditionalFormatting>
  <conditionalFormatting sqref="B502">
    <cfRule type="expression" dxfId="68" priority="91" stopIfTrue="1">
      <formula>LEFT(#REF!,1)="*"</formula>
    </cfRule>
  </conditionalFormatting>
  <conditionalFormatting sqref="B487">
    <cfRule type="expression" dxfId="67" priority="90" stopIfTrue="1">
      <formula>LEFT(#REF!,1)="*"</formula>
    </cfRule>
  </conditionalFormatting>
  <conditionalFormatting sqref="B515:B516">
    <cfRule type="expression" dxfId="66" priority="89" stopIfTrue="1">
      <formula>LEFT(#REF!,1)="*"</formula>
    </cfRule>
  </conditionalFormatting>
  <conditionalFormatting sqref="B530">
    <cfRule type="expression" dxfId="65" priority="88" stopIfTrue="1">
      <formula>LEFT(#REF!,1)="*"</formula>
    </cfRule>
  </conditionalFormatting>
  <conditionalFormatting sqref="B514">
    <cfRule type="expression" dxfId="64" priority="87" stopIfTrue="1">
      <formula>LEFT(#REF!,1)="*"</formula>
    </cfRule>
  </conditionalFormatting>
  <conditionalFormatting sqref="B514">
    <cfRule type="expression" dxfId="63" priority="86" stopIfTrue="1">
      <formula>LEFT(#REF!,1)="*"</formula>
    </cfRule>
  </conditionalFormatting>
  <conditionalFormatting sqref="B561">
    <cfRule type="expression" dxfId="62" priority="84" stopIfTrue="1">
      <formula>LEFT(#REF!,1)="*"</formula>
    </cfRule>
  </conditionalFormatting>
  <conditionalFormatting sqref="B546">
    <cfRule type="expression" dxfId="61" priority="83" stopIfTrue="1">
      <formula>LEFT(#REF!,1)="*"</formula>
    </cfRule>
  </conditionalFormatting>
  <conditionalFormatting sqref="B546">
    <cfRule type="expression" dxfId="60" priority="82" stopIfTrue="1">
      <formula>LEFT(#REF!,1)="*"</formula>
    </cfRule>
  </conditionalFormatting>
  <conditionalFormatting sqref="B546">
    <cfRule type="expression" dxfId="59" priority="81" stopIfTrue="1">
      <formula>LEFT(#REF!,1)="*"</formula>
    </cfRule>
  </conditionalFormatting>
  <conditionalFormatting sqref="B546">
    <cfRule type="expression" dxfId="58" priority="80" stopIfTrue="1">
      <formula>LEFT(#REF!,1)="*"</formula>
    </cfRule>
  </conditionalFormatting>
  <conditionalFormatting sqref="B577">
    <cfRule type="expression" dxfId="57" priority="79" stopIfTrue="1">
      <formula>LEFT(#REF!,1)="*"</formula>
    </cfRule>
  </conditionalFormatting>
  <conditionalFormatting sqref="B582">
    <cfRule type="expression" dxfId="56" priority="78" stopIfTrue="1">
      <formula>LEFT(#REF!,1)="*"</formula>
    </cfRule>
  </conditionalFormatting>
  <conditionalFormatting sqref="B576">
    <cfRule type="expression" dxfId="55" priority="77" stopIfTrue="1">
      <formula>LEFT(#REF!,1)="*"</formula>
    </cfRule>
  </conditionalFormatting>
  <conditionalFormatting sqref="B576">
    <cfRule type="expression" dxfId="54" priority="76" stopIfTrue="1">
      <formula>LEFT(#REF!,1)="*"</formula>
    </cfRule>
  </conditionalFormatting>
  <conditionalFormatting sqref="B576">
    <cfRule type="expression" dxfId="53" priority="75" stopIfTrue="1">
      <formula>LEFT(#REF!,1)="*"</formula>
    </cfRule>
  </conditionalFormatting>
  <conditionalFormatting sqref="B576">
    <cfRule type="expression" dxfId="52" priority="74" stopIfTrue="1">
      <formula>LEFT(#REF!,1)="*"</formula>
    </cfRule>
  </conditionalFormatting>
  <conditionalFormatting sqref="B576">
    <cfRule type="expression" dxfId="51" priority="73" stopIfTrue="1">
      <formula>LEFT(#REF!,1)="*"</formula>
    </cfRule>
  </conditionalFormatting>
  <conditionalFormatting sqref="B828">
    <cfRule type="expression" dxfId="50" priority="72" stopIfTrue="1">
      <formula>LEFT(#REF!,1)="*"</formula>
    </cfRule>
  </conditionalFormatting>
  <conditionalFormatting sqref="B835">
    <cfRule type="expression" dxfId="49" priority="71" stopIfTrue="1">
      <formula>LEFT(#REF!,1)="*"</formula>
    </cfRule>
  </conditionalFormatting>
  <conditionalFormatting sqref="B827">
    <cfRule type="expression" dxfId="48" priority="70" stopIfTrue="1">
      <formula>LEFT(#REF!,1)="*"</formula>
    </cfRule>
  </conditionalFormatting>
  <conditionalFormatting sqref="B827">
    <cfRule type="expression" dxfId="47" priority="69" stopIfTrue="1">
      <formula>LEFT(#REF!,1)="*"</formula>
    </cfRule>
  </conditionalFormatting>
  <conditionalFormatting sqref="B827">
    <cfRule type="expression" dxfId="46" priority="68" stopIfTrue="1">
      <formula>LEFT(#REF!,1)="*"</formula>
    </cfRule>
  </conditionalFormatting>
  <conditionalFormatting sqref="B827">
    <cfRule type="expression" dxfId="45" priority="67" stopIfTrue="1">
      <formula>LEFT(#REF!,1)="*"</formula>
    </cfRule>
  </conditionalFormatting>
  <conditionalFormatting sqref="B827">
    <cfRule type="expression" dxfId="44" priority="66" stopIfTrue="1">
      <formula>LEFT(#REF!,1)="*"</formula>
    </cfRule>
  </conditionalFormatting>
  <conditionalFormatting sqref="B599">
    <cfRule type="expression" dxfId="43" priority="65" stopIfTrue="1">
      <formula>LEFT(#REF!,1)="*"</formula>
    </cfRule>
  </conditionalFormatting>
  <conditionalFormatting sqref="B612">
    <cfRule type="expression" dxfId="42" priority="64" stopIfTrue="1">
      <formula>LEFT(#REF!,1)="*"</formula>
    </cfRule>
  </conditionalFormatting>
  <conditionalFormatting sqref="B598">
    <cfRule type="expression" dxfId="41" priority="63" stopIfTrue="1">
      <formula>LEFT(#REF!,1)="*"</formula>
    </cfRule>
  </conditionalFormatting>
  <conditionalFormatting sqref="B598">
    <cfRule type="expression" dxfId="40" priority="62" stopIfTrue="1">
      <formula>LEFT(#REF!,1)="*"</formula>
    </cfRule>
  </conditionalFormatting>
  <conditionalFormatting sqref="B598">
    <cfRule type="expression" dxfId="39" priority="61" stopIfTrue="1">
      <formula>LEFT(#REF!,1)="*"</formula>
    </cfRule>
  </conditionalFormatting>
  <conditionalFormatting sqref="B598">
    <cfRule type="expression" dxfId="38" priority="60" stopIfTrue="1">
      <formula>LEFT(#REF!,1)="*"</formula>
    </cfRule>
  </conditionalFormatting>
  <conditionalFormatting sqref="B598">
    <cfRule type="expression" dxfId="37" priority="59" stopIfTrue="1">
      <formula>LEFT(#REF!,1)="*"</formula>
    </cfRule>
  </conditionalFormatting>
  <conditionalFormatting sqref="B628:B629">
    <cfRule type="expression" dxfId="36" priority="58" stopIfTrue="1">
      <formula>LEFT(#REF!,1)="*"</formula>
    </cfRule>
  </conditionalFormatting>
  <conditionalFormatting sqref="B642">
    <cfRule type="expression" dxfId="35" priority="57" stopIfTrue="1">
      <formula>LEFT(#REF!,1)="*"</formula>
    </cfRule>
  </conditionalFormatting>
  <conditionalFormatting sqref="B627">
    <cfRule type="expression" dxfId="34" priority="56" stopIfTrue="1">
      <formula>LEFT(#REF!,1)="*"</formula>
    </cfRule>
  </conditionalFormatting>
  <conditionalFormatting sqref="B627">
    <cfRule type="expression" dxfId="33" priority="55" stopIfTrue="1">
      <formula>LEFT(#REF!,1)="*"</formula>
    </cfRule>
  </conditionalFormatting>
  <conditionalFormatting sqref="B659">
    <cfRule type="expression" dxfId="32" priority="54" stopIfTrue="1">
      <formula>LEFT(#REF!,1)="*"</formula>
    </cfRule>
  </conditionalFormatting>
  <conditionalFormatting sqref="B673">
    <cfRule type="expression" dxfId="31" priority="53" stopIfTrue="1">
      <formula>LEFT(#REF!,1)="*"</formula>
    </cfRule>
  </conditionalFormatting>
  <conditionalFormatting sqref="B658">
    <cfRule type="expression" dxfId="30" priority="52" stopIfTrue="1">
      <formula>LEFT(#REF!,1)="*"</formula>
    </cfRule>
  </conditionalFormatting>
  <conditionalFormatting sqref="B686">
    <cfRule type="expression" dxfId="29" priority="51" stopIfTrue="1">
      <formula>LEFT(#REF!,1)="*"</formula>
    </cfRule>
  </conditionalFormatting>
  <conditionalFormatting sqref="B700">
    <cfRule type="expression" dxfId="28" priority="50" stopIfTrue="1">
      <formula>LEFT(#REF!,1)="*"</formula>
    </cfRule>
  </conditionalFormatting>
  <conditionalFormatting sqref="B685">
    <cfRule type="expression" dxfId="27" priority="49" stopIfTrue="1">
      <formula>LEFT(#REF!,1)="*"</formula>
    </cfRule>
  </conditionalFormatting>
  <conditionalFormatting sqref="B685">
    <cfRule type="expression" dxfId="26" priority="48" stopIfTrue="1">
      <formula>LEFT(#REF!,1)="*"</formula>
    </cfRule>
  </conditionalFormatting>
  <conditionalFormatting sqref="B685">
    <cfRule type="expression" dxfId="25" priority="47" stopIfTrue="1">
      <formula>LEFT(#REF!,1)="*"</formula>
    </cfRule>
  </conditionalFormatting>
  <conditionalFormatting sqref="B685">
    <cfRule type="expression" dxfId="24" priority="46" stopIfTrue="1">
      <formula>LEFT(#REF!,1)="*"</formula>
    </cfRule>
  </conditionalFormatting>
  <conditionalFormatting sqref="B716">
    <cfRule type="expression" dxfId="23" priority="45" stopIfTrue="1">
      <formula>LEFT(#REF!,1)="*"</formula>
    </cfRule>
  </conditionalFormatting>
  <conditionalFormatting sqref="B731">
    <cfRule type="expression" dxfId="22" priority="44" stopIfTrue="1">
      <formula>LEFT(#REF!,1)="*"</formula>
    </cfRule>
  </conditionalFormatting>
  <conditionalFormatting sqref="B715">
    <cfRule type="expression" dxfId="21" priority="43" stopIfTrue="1">
      <formula>LEFT(#REF!,1)="*"</formula>
    </cfRule>
  </conditionalFormatting>
  <conditionalFormatting sqref="B715">
    <cfRule type="expression" dxfId="20" priority="42" stopIfTrue="1">
      <formula>LEFT(#REF!,1)="*"</formula>
    </cfRule>
  </conditionalFormatting>
  <conditionalFormatting sqref="B715">
    <cfRule type="expression" dxfId="19" priority="41" stopIfTrue="1">
      <formula>LEFT(#REF!,1)="*"</formula>
    </cfRule>
  </conditionalFormatting>
  <conditionalFormatting sqref="B715">
    <cfRule type="expression" dxfId="18" priority="40" stopIfTrue="1">
      <formula>LEFT(#REF!,1)="*"</formula>
    </cfRule>
  </conditionalFormatting>
  <conditionalFormatting sqref="B747">
    <cfRule type="expression" dxfId="17" priority="39" stopIfTrue="1">
      <formula>LEFT(#REF!,1)="*"</formula>
    </cfRule>
  </conditionalFormatting>
  <conditionalFormatting sqref="B760">
    <cfRule type="expression" dxfId="16" priority="38" stopIfTrue="1">
      <formula>LEFT(#REF!,1)="*"</formula>
    </cfRule>
  </conditionalFormatting>
  <conditionalFormatting sqref="B746">
    <cfRule type="expression" dxfId="15" priority="37" stopIfTrue="1">
      <formula>LEFT(#REF!,1)="*"</formula>
    </cfRule>
  </conditionalFormatting>
  <conditionalFormatting sqref="B773">
    <cfRule type="expression" dxfId="14" priority="36" stopIfTrue="1">
      <formula>LEFT(#REF!,1)="*"</formula>
    </cfRule>
  </conditionalFormatting>
  <conditionalFormatting sqref="B787">
    <cfRule type="expression" dxfId="13" priority="35" stopIfTrue="1">
      <formula>LEFT(#REF!,1)="*"</formula>
    </cfRule>
  </conditionalFormatting>
  <conditionalFormatting sqref="B772">
    <cfRule type="expression" dxfId="12" priority="34" stopIfTrue="1">
      <formula>LEFT(#REF!,1)="*"</formula>
    </cfRule>
  </conditionalFormatting>
  <conditionalFormatting sqref="B772">
    <cfRule type="expression" dxfId="11" priority="33" stopIfTrue="1">
      <formula>LEFT(#REF!,1)="*"</formula>
    </cfRule>
  </conditionalFormatting>
  <conditionalFormatting sqref="B772">
    <cfRule type="expression" dxfId="10" priority="32" stopIfTrue="1">
      <formula>LEFT(#REF!,1)="*"</formula>
    </cfRule>
  </conditionalFormatting>
  <conditionalFormatting sqref="B772">
    <cfRule type="expression" dxfId="9" priority="31" stopIfTrue="1">
      <formula>LEFT(#REF!,1)="*"</formula>
    </cfRule>
  </conditionalFormatting>
  <conditionalFormatting sqref="B803">
    <cfRule type="expression" dxfId="8" priority="30" stopIfTrue="1">
      <formula>LEFT(#REF!,1)="*"</formula>
    </cfRule>
  </conditionalFormatting>
  <conditionalFormatting sqref="B811">
    <cfRule type="expression" dxfId="7" priority="29" stopIfTrue="1">
      <formula>LEFT(#REF!,1)="*"</formula>
    </cfRule>
  </conditionalFormatting>
  <conditionalFormatting sqref="B802">
    <cfRule type="expression" dxfId="6" priority="28" stopIfTrue="1">
      <formula>LEFT(#REF!,1)="*"</formula>
    </cfRule>
  </conditionalFormatting>
  <conditionalFormatting sqref="B802">
    <cfRule type="expression" dxfId="5" priority="27" stopIfTrue="1">
      <formula>LEFT(#REF!,1)="*"</formula>
    </cfRule>
  </conditionalFormatting>
  <conditionalFormatting sqref="B802">
    <cfRule type="expression" dxfId="4" priority="26" stopIfTrue="1">
      <formula>LEFT(#REF!,1)="*"</formula>
    </cfRule>
  </conditionalFormatting>
  <conditionalFormatting sqref="B802">
    <cfRule type="expression" dxfId="3" priority="25" stopIfTrue="1">
      <formula>LEFT(#REF!,1)="*"</formula>
    </cfRule>
  </conditionalFormatting>
  <conditionalFormatting sqref="B802">
    <cfRule type="expression" dxfId="2" priority="24" stopIfTrue="1">
      <formula>LEFT(#REF!,1)="*"</formula>
    </cfRule>
  </conditionalFormatting>
  <conditionalFormatting sqref="B406">
    <cfRule type="expression" dxfId="1" priority="2" stopIfTrue="1">
      <formula>LEFT($B406,1)="*"</formula>
    </cfRule>
  </conditionalFormatting>
  <conditionalFormatting sqref="B421">
    <cfRule type="expression" dxfId="0" priority="1" stopIfTrue="1">
      <formula>LEFT($B421,1)="*"</formula>
    </cfRule>
  </conditionalFormatting>
  <pageMargins left="0.70866141732283472" right="0.70866141732283472" top="0.6692913385826772" bottom="0.6692913385826772" header="0.31496062992125984" footer="0.31496062992125984"/>
  <pageSetup paperSize="9" scale="95" fitToHeight="99" orientation="portrait" r:id="rId1"/>
  <ignoredErrors>
    <ignoredError sqref="F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Technologie+MaR</vt:lpstr>
    </vt:vector>
  </TitlesOfParts>
  <Company>Vít Lepič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ČOV Kněžmost</dc:title>
  <dc:creator>Vít Lepič</dc:creator>
  <cp:lastModifiedBy>Miloš Kafluk</cp:lastModifiedBy>
  <cp:lastPrinted>2013-11-20T09:49:10Z</cp:lastPrinted>
  <dcterms:created xsi:type="dcterms:W3CDTF">2012-07-25T07:27:23Z</dcterms:created>
  <dcterms:modified xsi:type="dcterms:W3CDTF">2013-12-31T07:10:42Z</dcterms:modified>
</cp:coreProperties>
</file>